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142FAE85-BE05-9D44-B3D2-CCFE40827085}" xr6:coauthVersionLast="47" xr6:coauthVersionMax="47" xr10:uidLastSave="{00000000-0000-0000-0000-000000000000}"/>
  <bookViews>
    <workbookView xWindow="0" yWindow="500" windowWidth="19420" windowHeight="10420" activeTab="1"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Risorse'!$A$1:$G$29</definedName>
    <definedName name="_xlnm_Print_Area" localSheetId="2">'3. Sezione ordinaria'!$A$1:$H$30</definedName>
    <definedName name="_xlnm_Print_Area" localSheetId="3">'4. Sezioni speciali'!$A$1:$I$27</definedName>
    <definedName name="_xlnm_Print_Area" localSheetId="4">'Appendice - Stato'!$A$1:$M$29</definedName>
    <definedName name="_xlnm.Print_Area" localSheetId="1">'2. Risorse'!$A$1:$G$40</definedName>
  </definedNames>
  <calcPr calcId="191029"/>
  <extLst>
    <ext uri="GoogleSheetsCustomDataVersion1">
      <go:sheetsCustomData xmlns:go="http://customooxmlschemas.google.com/" r:id="rId9" roundtripDataSignature="AMtx7mgtqvfG8z8ZfJlXs18M05nU9TEZqQ=="/>
    </ext>
  </extLst>
</workbook>
</file>

<file path=xl/calcChain.xml><?xml version="1.0" encoding="utf-8"?>
<calcChain xmlns="http://schemas.openxmlformats.org/spreadsheetml/2006/main">
  <c r="F18" i="2" l="1"/>
  <c r="F26" i="2"/>
  <c r="G20" i="5"/>
  <c r="F20" i="5"/>
  <c r="E20" i="5"/>
  <c r="D20" i="5"/>
  <c r="C20" i="5"/>
  <c r="B20" i="5"/>
  <c r="H19" i="5"/>
  <c r="H18" i="5"/>
  <c r="H17" i="5"/>
  <c r="H16" i="5"/>
  <c r="H15" i="5"/>
  <c r="H14" i="5"/>
  <c r="H13" i="5"/>
  <c r="H12" i="5"/>
  <c r="H11" i="5"/>
  <c r="H10" i="5"/>
  <c r="H9" i="5"/>
  <c r="H8" i="5"/>
  <c r="H20" i="5" s="1"/>
  <c r="H7" i="5"/>
  <c r="C8" i="4"/>
  <c r="B8" i="4"/>
  <c r="D7" i="4"/>
  <c r="D6" i="4"/>
  <c r="D8" i="4" s="1"/>
  <c r="D19" i="3"/>
  <c r="B19" i="3"/>
  <c r="C12" i="3"/>
  <c r="C19" i="3" s="1"/>
  <c r="F28" i="2"/>
  <c r="E28" i="2"/>
  <c r="D28" i="2"/>
  <c r="G25" i="2"/>
  <c r="G24" i="2"/>
  <c r="F23" i="2"/>
  <c r="E23" i="2"/>
  <c r="D23" i="2"/>
  <c r="E21" i="2"/>
  <c r="D21" i="2"/>
  <c r="G20" i="2"/>
  <c r="F19" i="2"/>
  <c r="G19" i="2" s="1"/>
  <c r="G16" i="2"/>
  <c r="F15" i="2"/>
  <c r="F22" i="2" s="1"/>
  <c r="E15" i="2"/>
  <c r="E22" i="2" s="1"/>
  <c r="E27" i="2" s="1"/>
  <c r="D15" i="2"/>
  <c r="D22" i="2" s="1"/>
  <c r="G14" i="2"/>
  <c r="E13" i="2"/>
  <c r="D13" i="2"/>
  <c r="G12" i="2"/>
  <c r="G11" i="2"/>
  <c r="G10" i="2"/>
  <c r="G9" i="2"/>
  <c r="G8" i="2"/>
  <c r="F7" i="2"/>
  <c r="F13" i="2" s="1"/>
  <c r="D17" i="2" l="1"/>
  <c r="E17" i="2"/>
  <c r="F17" i="2"/>
  <c r="G7" i="2"/>
  <c r="G23" i="2"/>
  <c r="G28" i="2"/>
  <c r="D27" i="2"/>
  <c r="D18" i="2"/>
  <c r="D26" i="2" s="1"/>
  <c r="G22" i="2"/>
  <c r="G18" i="2" s="1"/>
  <c r="E18" i="2"/>
  <c r="E26" i="2" s="1"/>
  <c r="F21" i="2"/>
  <c r="G21" i="2" s="1"/>
  <c r="G15" i="2"/>
  <c r="F27" i="2"/>
  <c r="G13" i="2"/>
  <c r="G17" i="2" l="1"/>
  <c r="G26" i="2"/>
  <c r="G27" i="2"/>
</calcChain>
</file>

<file path=xl/sharedStrings.xml><?xml version="1.0" encoding="utf-8"?>
<sst xmlns="http://schemas.openxmlformats.org/spreadsheetml/2006/main" count="393" uniqueCount="217">
  <si>
    <t>PIANO SVILUPPO E COESIONE REGIONE ABRUZZO</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</si>
  <si>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</si>
  <si>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</si>
  <si>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</si>
  <si>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</si>
  <si>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</si>
  <si>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</si>
  <si>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ABRUZZO</t>
  </si>
  <si>
    <t>APQ MOBILITÀ - IV ATTO INTEGRATIVO</t>
  </si>
  <si>
    <t>ABMS</t>
  </si>
  <si>
    <t>APQ AREE PROTETTE</t>
  </si>
  <si>
    <t>ABRAP</t>
  </si>
  <si>
    <t>APQ AZIONI DI SISTEMA</t>
  </si>
  <si>
    <t>ABRAS</t>
  </si>
  <si>
    <t>APQ AREE URBANE</t>
  </si>
  <si>
    <t>ABRAU</t>
  </si>
  <si>
    <t>APQ RISERVA AREE URBANE</t>
  </si>
  <si>
    <t>ABRAV</t>
  </si>
  <si>
    <t>APQ RISERVE AREE URBANE - I ATTO INTEGRATIVO</t>
  </si>
  <si>
    <t>ABRAW</t>
  </si>
  <si>
    <t>APQ BENI CULTURALI</t>
  </si>
  <si>
    <t>ABRBC</t>
  </si>
  <si>
    <t>APQ BENI CULTURALI - I ATTO INTEGRATIVO</t>
  </si>
  <si>
    <t>ABRBD</t>
  </si>
  <si>
    <t>APQ BENI CULTURALI - II ATTO INTEGRATIVO</t>
  </si>
  <si>
    <t>ABRBE</t>
  </si>
  <si>
    <t>APQ BENI CULTURALI - III ATTO INTEGRATIVO</t>
  </si>
  <si>
    <t>ABRBF</t>
  </si>
  <si>
    <t>APQ BENI CULTURALI - IV ATTO INTEGRATIVO</t>
  </si>
  <si>
    <t>ABRBG</t>
  </si>
  <si>
    <t>APQ PROMOZIONE E DIFFUSIONE ARTE CONTEMPORANEA E VALORIZZAZIONE CONTESTI ARCHITETTONICI E URBANI NEL SUD</t>
  </si>
  <si>
    <t>ABRBV</t>
  </si>
  <si>
    <t>APQ COMPLETAMENTI DI INFRASTRUTTURE INDUSTRIALI</t>
  </si>
  <si>
    <t>ABRCI</t>
  </si>
  <si>
    <t>APQ COMPLETAMENTI DI INFRASTRUTTURE INDUSTRIALI - I ATTO INTEGRATIVO</t>
  </si>
  <si>
    <t>ABRCJ</t>
  </si>
  <si>
    <t>APQ COMPLETAMENTI DI INFRASTRUTTURE INDUSTRIALI - II ATTO INTEGRATIVO</t>
  </si>
  <si>
    <t>ABRCK</t>
  </si>
  <si>
    <t>APQ COMPLETAMENTI DI INFRASTRUTTURE INDUSTRIALI - III ATTO INTEGRATIVO</t>
  </si>
  <si>
    <t>ABRCW</t>
  </si>
  <si>
    <t>APQ DIFESA SUOLO - BENI AMBIENTALI</t>
  </si>
  <si>
    <t>ABRDS</t>
  </si>
  <si>
    <t>APQ DIFESA SUOLO - BENI AMBIENTALI - I ATTO INTEGRATIVO</t>
  </si>
  <si>
    <t>ABRDT</t>
  </si>
  <si>
    <t>APQ DIFESA SUOLO - BENI AMBIENTALI - II ATTO INTEGRATIVO</t>
  </si>
  <si>
    <t>ABRDU</t>
  </si>
  <si>
    <t>APQ DIFESA SUOLO - BENI AMBIENTALI - III ATTO INTEGRATIVO</t>
  </si>
  <si>
    <t>ABRDV</t>
  </si>
  <si>
    <t>APQ DIFESA SUOLO - BENI AMBIENTALI - IV ATTO INTEGRATIVO</t>
  </si>
  <si>
    <t>ABRDW</t>
  </si>
  <si>
    <t>APQ DIFESA SUOLO - BENI AMBIENTALI - V ATTO INTEGRATIVO</t>
  </si>
  <si>
    <t>ABRDX</t>
  </si>
  <si>
    <t>APQ COMPLETAMENTO INTERPORTO VAL PESCARA E CENTRO SMISTAMENTO MERCI DELLA MARSICA</t>
  </si>
  <si>
    <t>ABRIN</t>
  </si>
  <si>
    <t>APQ MOBILITÀ</t>
  </si>
  <si>
    <t>ABRMO</t>
  </si>
  <si>
    <t>APQ MOBILITÀ - I ATTO INTEGRATIVO</t>
  </si>
  <si>
    <t>ABRMP</t>
  </si>
  <si>
    <t>APQ MOBILITÀ - II ATTO INTEGRATIVO</t>
  </si>
  <si>
    <t>ABRMQ</t>
  </si>
  <si>
    <t>APQ MOBILITÀ - III ATTO INTEGRATIVO</t>
  </si>
  <si>
    <t>ABRMR</t>
  </si>
  <si>
    <t>APQ INFRASTRUTTURE PATTO TERRITORIALE C.M.PELIGNA</t>
  </si>
  <si>
    <t>ABRP1</t>
  </si>
  <si>
    <t>APQ INFRASTRUTTURE PATTO TERRITORIALE MARSICA</t>
  </si>
  <si>
    <t>ABRP2</t>
  </si>
  <si>
    <t>APQ INFRASTRUTTURE PATTO TERRITORIALE TRIGNO-SINELLO</t>
  </si>
  <si>
    <t>ABRP3</t>
  </si>
  <si>
    <t>APQ PORTI</t>
  </si>
  <si>
    <t>ABRPO</t>
  </si>
  <si>
    <t>APQ PORTI - I ATTO INTEGRATIVO</t>
  </si>
  <si>
    <t>ABRPP</t>
  </si>
  <si>
    <t>APQ PROMOZIONE SOCIALE</t>
  </si>
  <si>
    <t>ABRPS</t>
  </si>
  <si>
    <t>APQ PROMOZIONE SOCIALE - I ATTO INTEGRATIVO</t>
  </si>
  <si>
    <t>ABRPT</t>
  </si>
  <si>
    <t>APQ INNOVAZIONE TECNOLOGICA, QUALITÀ E SICUREZZA DEGLI ALIMENTI</t>
  </si>
  <si>
    <t>ABRRC</t>
  </si>
  <si>
    <t>APQ CICLO IDRICO INTEGRATO</t>
  </si>
  <si>
    <t>ABRRI</t>
  </si>
  <si>
    <t>APQ CICLO IDRICO INTEGRATO - I ATTO INTEGRATIVO</t>
  </si>
  <si>
    <t>ABRRJ</t>
  </si>
  <si>
    <t>APQ CICLO IDRICO INTEGRATO - II ATTO INTEGRATIVO</t>
  </si>
  <si>
    <t>ABRRK</t>
  </si>
  <si>
    <t>APQ SDF INFRASTRUTTURE A SOSTEGNO ATTIVITÀ PRODUTTIVE</t>
  </si>
  <si>
    <t>ABRS2</t>
  </si>
  <si>
    <t>APQ SDF CORRIDOIO ADRIATICO E TRASVERSALI COL TIRRENO</t>
  </si>
  <si>
    <t>ABRS3</t>
  </si>
  <si>
    <t>APQ SENSI CONTEMPORANEI</t>
  </si>
  <si>
    <t>ABRSE</t>
  </si>
  <si>
    <t>APQ S.S.I.R.A.</t>
  </si>
  <si>
    <t>ABRSI</t>
  </si>
  <si>
    <t>APQ S.S.I.R.A. - I ATTO INTEGRATIVO</t>
  </si>
  <si>
    <t>ABRSJ</t>
  </si>
  <si>
    <t>APQ S.S.I.R.A. - II ATTO INTEGRATIVO</t>
  </si>
  <si>
    <t>ABRSK</t>
  </si>
  <si>
    <t>APQ SVILUPPO LOCALE E RIEQUILIBRIO AREE INTERNE</t>
  </si>
  <si>
    <t>ABRSL</t>
  </si>
  <si>
    <t>APQ SVILUPPO LOCALE E RIEQUILIBRIO AREE INTERNE - I ATTO INTEGRATIVO</t>
  </si>
  <si>
    <t>ABRSM</t>
  </si>
  <si>
    <t>APQ SVILUPPO LOCALE E RIEQUILIBRIO AREE INTERNE - II ATTO INTEGRATIVO</t>
  </si>
  <si>
    <t>ABRSN</t>
  </si>
  <si>
    <t>APQ S.S.I.R.A. - III ATTO INTEGRATIVO</t>
  </si>
  <si>
    <t>ABRSW</t>
  </si>
  <si>
    <t>APQ SOSTENERE LA REALIZZAZIONE DELL'AZIONE CONNESSA AUTOMOTIVE</t>
  </si>
  <si>
    <t>AF01</t>
  </si>
  <si>
    <t>APQ STRATEGIE AREE INTERNE REGIONE ABRUZZO</t>
  </si>
  <si>
    <t>BST</t>
  </si>
  <si>
    <t>2007-2013</t>
  </si>
  <si>
    <t>OBIETTIVI DI SERVIZIO ABRUZZO</t>
  </si>
  <si>
    <t>NA</t>
  </si>
  <si>
    <t>PROGRAMMA ATTUATIVO REGIONALE (PAR) ABRUZZO</t>
  </si>
  <si>
    <t>APQ RAFFORZARE E MIGLIORARE IL SISTEMA DI MOBILITÀ REGIONALE NEI CENTRI URBANI E NELLE AREE MONTANE ATTRAVERSO L'INCENTIVAZIONE DI MOBILITÀ DI TRASPORTO SOSTENIBILI (FILOVIE, FUNIVIE, COMBINAZIONI I</t>
  </si>
  <si>
    <t>AA01</t>
  </si>
  <si>
    <t>APQ COMPLETAMENTO E RAFFORZAMENTO DEL SISTEMA LOGISTICO DI MOBILITÀ REGIONALE PER FAVORIRE LO SVILUPPO ECONOMICO TERRITORIALE IN RIFERIMENTO ALLA MOVIMENTAZIONE PASSEGGERI E MERCI - INTERVENTO 1 PORTI E AEROPORTI</t>
  </si>
  <si>
    <t>AA03</t>
  </si>
  <si>
    <t>APQ COMPLETAMENTO E RAFFORZAMENTO DEL SISTEMA LOGISTICO DI MOBILITÀ REGIONALE PER FAVORIRE LO SVILUPPO ECONOMICO TERRITORIALE IN RIFERIMENTO ALLA MOVIMENTAZIONE PASSEGGERI E MERCI</t>
  </si>
  <si>
    <t>AA04</t>
  </si>
  <si>
    <t>APQ COMPLETAMENTO E RAFFORZAMENTO DEL SISTEMA LOGISTICO DI MOBILITÀ REGIONALE PER FAVORIRE LO SVILUPPO ECONOMICO TERRITORIALE IN RIFERIMENTO ALLA MOVIMENTAZIONE PASSEGGERI E MERCI - INTERVENTO 1 PORTI E AEROPORTI - I ATTO INTEGRATIVO</t>
  </si>
  <si>
    <t>AA06</t>
  </si>
  <si>
    <t>APQ RIDUZIONE DEL RISCHIO DERIVANTE DA FENOMENI ALLUVIONALI, FRANOSI ED EROSIVI DELLE DIVERSE FASCE DEL TERRITORIO REGIONALE</t>
  </si>
  <si>
    <t>AB01</t>
  </si>
  <si>
    <t>APQ RIDUZIONE DEL RISCHIO DERIVANTE DA FENOMENI ALLUVIONALI, FRANOSI ED EROSIVI DELLE DIVERSE FASCE DEL TERRITORIO REGIONALE - I ATTO INTEGRATIVO</t>
  </si>
  <si>
    <t>AB04</t>
  </si>
  <si>
    <t>AF02</t>
  </si>
  <si>
    <t>APQ CRESCITA DIGITALE DELLA REGIONE ABRUZZO</t>
  </si>
  <si>
    <t>AG01</t>
  </si>
  <si>
    <t>APQ VALLE PELIGNA</t>
  </si>
  <si>
    <t>AH01</t>
  </si>
  <si>
    <t>PROGRAMMA REGIONALE DI ATTUAZIONE (PRA) ABRUZZO</t>
  </si>
  <si>
    <t>APQ SISTEMA UNIVERSITARIO ABRUZZO</t>
  </si>
  <si>
    <t>CAB1</t>
  </si>
  <si>
    <t>STRUMENTI DI ATTUAZIONE DIRETTA</t>
  </si>
  <si>
    <t>2014-2020</t>
  </si>
  <si>
    <t>PATTO REGIONE ABRUZZO</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</si>
  <si>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</si>
  <si>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</si>
  <si>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</si>
  <si>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</si>
  <si>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</si>
  <si>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Delibera CIPE n. 26 del 10/08/2016, Delibera Cipe n. 14 del 04/04/2019</t>
  </si>
  <si>
    <t>Delibera CIPE n. 78 del 30/09/2011</t>
  </si>
  <si>
    <t>Delibera CIPE n. 3 del 23/03/2011, Delibera CIPE n. 64 del 03/08/2011, Delibera CIPE n. 79 del 30/09/2011, Delibera CIPE n. 103 del 23/12/2015, Delibera CIPE n. 97 del 22/12/2017</t>
  </si>
  <si>
    <t>Delibera CIPE n. 82 del 2007, Delibera CIPE n. 79 del 11/07/2012</t>
  </si>
  <si>
    <t>Legge n. 662/1996, Delibera CIPE n. 29 del 21/03/1997, Delibera CIPE n. 41 del 23/03/2012</t>
  </si>
  <si>
    <t>[A] Totale assegnazioni (non destinate a CIS o normate da disposizioni di legge)</t>
  </si>
  <si>
    <t>Delibera CIPE n. 26 del 10/08/2016</t>
  </si>
  <si>
    <t>CIS ABRUZZO</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</si>
  <si>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</si>
  <si>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</si>
  <si>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</si>
  <si>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</si>
  <si>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</si>
  <si>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</si>
  <si>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</si>
  <si>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</si>
  <si>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</si>
  <si>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[L] Nuove assegnazioni FSC 2014-2020 per sezioni speciali PSC</t>
  </si>
  <si>
    <t xml:space="preserve">[M] Totale risorse PSC [M = E +  L] </t>
  </si>
  <si>
    <t>di cui:
Articolazione per sezioni PSC</t>
  </si>
  <si>
    <t xml:space="preserve">[N] Sezione ordinaria PSC [N = F + G + H] </t>
  </si>
  <si>
    <t>[O] Sezioni speciali PSC [O = I + L]</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</si>
  <si>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</si>
  <si>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</si>
  <si>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</si>
  <si>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</si>
  <si>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</si>
  <si>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</si>
  <si>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</si>
  <si>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</si>
  <si>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</si>
  <si>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</si>
  <si>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</si>
  <si>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</si>
  <si>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</si>
  <si>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</si>
  <si>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</si>
  <si>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</si>
  <si>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</si>
  <si>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</si>
  <si>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</si>
  <si>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</si>
  <si>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</si>
  <si>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</si>
  <si>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</si>
  <si>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</si>
  <si>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</si>
  <si>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</si>
  <si>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</si>
  <si>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</si>
  <si>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</si>
  <si>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</si>
  <si>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</si>
  <si>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</si>
  <si>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</si>
  <si>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</si>
  <si>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</si>
  <si>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</si>
  <si>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</si>
  <si>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</si>
  <si>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rPr>
        <vertAlign val="superscript"/>
        <sz val="10"/>
        <color rgb="FF000000"/>
        <rFont val="Arial"/>
        <family val="2"/>
      </rPr>
      <t>8</t>
    </r>
    <r>
      <rPr>
        <sz val="10"/>
        <color rgb="FF000000"/>
        <rFont val="Arial"/>
        <family val="2"/>
      </rPr>
      <t xml:space="preserve"> In [F1] sono incluse le risorse dei progetti che soddisfano i criteri di cui al comma 7a del DL 34/2019 in base ai dati di monitoraggio al 31.12.2019.</t>
    </r>
  </si>
  <si>
    <r>
      <rPr>
        <vertAlign val="superscript"/>
        <sz val="10"/>
        <color rgb="FF000000"/>
        <rFont val="Arial"/>
        <family val="2"/>
      </rPr>
      <t>9</t>
    </r>
    <r>
      <rPr>
        <sz val="10"/>
        <color rgb="FF000000"/>
        <rFont val="Arial"/>
        <family val="2"/>
      </rPr>
      <t xml:space="preserve"> In [F2] sono inclusi progetti e iniziative che pur non soddisfacendo i requisiti di cui al al comma 7a del DL 34/2019 alla data di riferimento sono stati considerati di rilievo strategico ad esito delle istruttorie svolte.</t>
    </r>
  </si>
  <si>
    <r>
      <rPr>
        <vertAlign val="superscript"/>
        <sz val="10"/>
        <color theme="1"/>
        <rFont val="Arial"/>
        <family val="2"/>
      </rPr>
      <t xml:space="preserve">3 </t>
    </r>
    <r>
      <rPr>
        <sz val="10"/>
        <color theme="1"/>
        <rFont val="Arial"/>
        <family val="2"/>
      </rPr>
      <t>La dotazione FSC 2007-2013 è al netto di risorse per sanzioni per il mancato conseguimento di Obbligazioni Giuridicamente Vincolanti, disposte con delibera n. 97/2017 per 2,69 Meuro.</t>
    </r>
  </si>
  <si>
    <r>
      <rPr>
        <vertAlign val="superscript"/>
        <sz val="10"/>
        <color theme="1"/>
        <rFont val="Arial"/>
        <family val="2"/>
      </rPr>
      <t xml:space="preserve">4 </t>
    </r>
    <r>
      <rPr>
        <sz val="10"/>
        <color theme="1"/>
        <rFont val="Arial"/>
        <family val="2"/>
      </rPr>
      <t>La dotazione FSC 2007-2013 è  anche al netto delle risorse destinate alla costituzione del fondo premiale dei Conti Pubblici Territoriali per tale ciclo di programmazione per complessivi 0,73 Meuro.</t>
    </r>
  </si>
  <si>
    <r>
      <rPr>
        <vertAlign val="superscript"/>
        <sz val="10"/>
        <color rgb="FF000000"/>
        <rFont val="Arial"/>
        <family val="2"/>
      </rPr>
      <t xml:space="preserve">5 </t>
    </r>
    <r>
      <rPr>
        <sz val="10"/>
        <color rgb="FF000000"/>
        <rFont val="Arial"/>
        <family val="2"/>
      </rPr>
      <t>La dotazione FSC 2007-2013 è integrata delle risorse di cui all'Accordo CSR 16/10/2014 per 2,8 Meuro.</t>
    </r>
  </si>
  <si>
    <r>
      <rPr>
        <vertAlign val="superscript"/>
        <sz val="10"/>
        <color theme="1"/>
        <rFont val="Arial"/>
        <family val="2"/>
      </rPr>
      <t xml:space="preserve">7 </t>
    </r>
    <r>
      <rPr>
        <sz val="10"/>
        <color theme="1"/>
        <rFont val="Arial"/>
        <family val="2"/>
      </rPr>
      <t>La dotazione FSC 2000-2006 è al netto di risorse per sanzioni, economie e riduzioni già accertate dalla delibera CIPE n. 41/2012.</t>
    </r>
  </si>
  <si>
    <r>
      <t>[F1] Risorse di cui al comma 7.a</t>
    </r>
    <r>
      <rPr>
        <i/>
        <vertAlign val="superscript"/>
        <sz val="10"/>
        <color rgb="FF000000"/>
        <rFont val="Arial"/>
        <family val="2"/>
      </rPr>
      <t xml:space="preserve"> 8</t>
    </r>
  </si>
  <si>
    <r>
      <t>[F2] Risorse di cui al comma 7.b</t>
    </r>
    <r>
      <rPr>
        <i/>
        <vertAlign val="superscript"/>
        <sz val="10"/>
        <color rgb="FF000000"/>
        <rFont val="Arial"/>
        <family val="2"/>
      </rPr>
      <t xml:space="preserve"> 9</t>
    </r>
  </si>
  <si>
    <r>
      <t>PROGRAMMA ATTUATIVO REGIONALE (PAR) ABRUZZO</t>
    </r>
    <r>
      <rPr>
        <vertAlign val="superscript"/>
        <sz val="10"/>
        <color rgb="FF000000"/>
        <rFont val="Arial"/>
        <family val="2"/>
      </rPr>
      <t xml:space="preserve"> 2 3 4 5 6</t>
    </r>
  </si>
  <si>
    <r>
      <rPr>
        <vertAlign val="superscript"/>
        <sz val="10"/>
        <color theme="1"/>
        <rFont val="Arial"/>
        <family val="2"/>
      </rPr>
      <t xml:space="preserve">6 </t>
    </r>
    <r>
      <rPr>
        <sz val="10"/>
        <color theme="1"/>
        <rFont val="Arial"/>
        <family val="2"/>
      </rPr>
      <t>La dotazione FSC 2007-2013 è anche al netto dei tagli originari di risorse per contributi straordinari di finanza pubblica disposti in base a norme di legge: ex D.L. 95/2012, art. 16, c.2 (annualità 2015) per 30,66 Meuro, ex L. 147/2013 art. 1, cc. 522-525 (annualità 2014) per 12,03 Meuro, ex D.L. n. 66/2014, art. 46, c. 6 (annualità 2014) per  9,91 Meuro, ex D.L. n. 66/2014, art. 46, c. 6 e s.m.i. (annualità 2015) per 21,90 Meuro. Eventuali successive rettifiche a tali tagli sono considerate,se rilevanti, in altre poste della Tavola.</t>
    </r>
  </si>
  <si>
    <r>
      <t>INTESA ABRUZZO</t>
    </r>
    <r>
      <rPr>
        <vertAlign val="superscript"/>
        <sz val="10"/>
        <color rgb="FF000000"/>
        <rFont val="Arial"/>
        <family val="2"/>
      </rPr>
      <t xml:space="preserve"> 7</t>
    </r>
    <r>
      <rPr>
        <sz val="10"/>
        <color rgb="FF000000"/>
        <rFont val="Arial"/>
        <family val="2"/>
      </rPr>
      <t xml:space="preserve"> </t>
    </r>
  </si>
  <si>
    <r>
      <t>NON ATTRIBUITO / DA ASSESTARE NEL MONITORAGGIO</t>
    </r>
    <r>
      <rPr>
        <vertAlign val="superscript"/>
        <sz val="10"/>
        <color rgb="FF000000"/>
        <rFont val="Arial"/>
        <family val="2"/>
      </rPr>
      <t xml:space="preserve"> 1</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</si>
  <si>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</si>
  <si>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</si>
  <si>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</si>
  <si>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theme="1"/>
        <rFont val="Arial"/>
        <family val="2"/>
      </rPr>
      <t xml:space="preserve">2 </t>
    </r>
    <r>
      <rPr>
        <sz val="10"/>
        <color theme="1"/>
        <rFont val="Arial"/>
        <family val="2"/>
      </rPr>
      <t>La dotazione FSC 2007-2013 è anche al netto delle risorse utilizzate dall’Amministrazione, in base a norme di legge, per ripiano di debiti per complessivi 160,34 Meuro.</t>
    </r>
  </si>
  <si>
    <r>
      <t>PATTO REGIONE ABRUZZO</t>
    </r>
    <r>
      <rPr>
        <vertAlign val="superscript"/>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</si>
</sst>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sz val="10"/>
      <color theme="1"/>
      <name val="Arial"/>
      <family val="2"/>
    </font>
    <font>
      <i/>
      <sz val="10"/>
      <color rgb="FF000000"/>
      <name val="Arial"/>
      <family val="2"/>
    </font>
    <font>
      <sz val="10"/>
      <name val="Arial"/>
      <family val="2"/>
    </font>
    <font>
      <b/>
      <sz val="11"/>
      <color rgb="FF000000"/>
      <name val="Arial"/>
      <family val="2"/>
    </font>
    <font>
      <sz val="10"/>
      <color theme="1"/>
      <name val="Calibri"/>
      <family val="2"/>
    </font>
    <font>
      <sz val="10"/>
      <color theme="1"/>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theme="1"/>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0"/>
      <color rgb="FF000000"/>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1">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6"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0" fontId="0" fillId="0" borderId="1" xfId="0" applyFont="1" applyBorder="1" applyAlignment="1">
      <alignment vertical="center" wrapText="1"/>
    </xf>
    <xf numFmtId="4" fontId="0" fillId="0" borderId="1" xfId="0" applyNumberFormat="1" applyFont="1" applyBorder="1" applyAlignment="1">
      <alignment vertical="center"/>
    </xf>
    <xf numFmtId="4" fontId="8" fillId="3" borderId="1" xfId="0" applyNumberFormat="1" applyFont="1" applyFill="1" applyBorder="1" applyAlignment="1">
      <alignment vertical="center"/>
    </xf>
    <xf numFmtId="4" fontId="6" fillId="0" borderId="1" xfId="0" applyNumberFormat="1" applyFont="1" applyBorder="1" applyAlignment="1">
      <alignment vertical="center"/>
    </xf>
    <xf numFmtId="4" fontId="8" fillId="4" borderId="1" xfId="0" applyNumberFormat="1" applyFont="1" applyFill="1" applyBorder="1" applyAlignment="1">
      <alignment vertical="center"/>
    </xf>
    <xf numFmtId="0" fontId="9" fillId="0" borderId="0" xfId="0" applyFont="1"/>
    <xf numFmtId="0" fontId="0" fillId="0" borderId="0" xfId="0" applyFont="1"/>
    <xf numFmtId="0" fontId="0" fillId="0" borderId="0" xfId="0" applyFont="1" applyAlignment="1">
      <alignment horizontal="right"/>
    </xf>
    <xf numFmtId="0" fontId="11" fillId="0" borderId="0" xfId="0" applyFont="1"/>
    <xf numFmtId="4" fontId="6" fillId="0" borderId="1" xfId="0" applyNumberFormat="1" applyFont="1" applyBorder="1"/>
    <xf numFmtId="4" fontId="6" fillId="0" borderId="1" xfId="0" applyNumberFormat="1" applyFont="1" applyBorder="1" applyAlignment="1"/>
    <xf numFmtId="0" fontId="4" fillId="2" borderId="1" xfId="0" applyFont="1" applyFill="1" applyBorder="1"/>
    <xf numFmtId="4" fontId="4" fillId="2" borderId="1" xfId="0" applyNumberFormat="1" applyFont="1" applyFill="1" applyBorder="1"/>
    <xf numFmtId="4" fontId="12" fillId="2" borderId="1" xfId="0" applyNumberFormat="1" applyFont="1" applyFill="1" applyBorder="1"/>
    <xf numFmtId="4" fontId="13"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4" fillId="0" borderId="0" xfId="0" applyFont="1"/>
    <xf numFmtId="4" fontId="0" fillId="0" borderId="1" xfId="0" applyNumberFormat="1" applyFont="1" applyBorder="1"/>
    <xf numFmtId="0" fontId="0" fillId="0" borderId="0" xfId="0" applyFont="1" applyAlignment="1"/>
    <xf numFmtId="0" fontId="5" fillId="0" borderId="0" xfId="0" applyFont="1"/>
    <xf numFmtId="0" fontId="16" fillId="0" borderId="0" xfId="0" applyFont="1" applyAlignment="1"/>
    <xf numFmtId="4" fontId="16" fillId="0" borderId="0" xfId="0" applyNumberFormat="1" applyFont="1"/>
    <xf numFmtId="0" fontId="16" fillId="0" borderId="0" xfId="0" applyFont="1"/>
    <xf numFmtId="0" fontId="16" fillId="0" borderId="1" xfId="0" applyFont="1" applyBorder="1" applyAlignment="1">
      <alignment vertical="center" wrapText="1"/>
    </xf>
    <xf numFmtId="0" fontId="0" fillId="0" borderId="0" xfId="0"/>
    <xf numFmtId="0" fontId="16" fillId="0" borderId="0" xfId="0" applyFont="1" applyAlignment="1"/>
    <xf numFmtId="0" fontId="0" fillId="0" borderId="0" xfId="0" applyFont="1" applyAlignment="1">
      <alignment wrapText="1"/>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wrapText="1"/>
    </xf>
    <xf numFmtId="0" fontId="16" fillId="0" borderId="1" xfId="0" applyFont="1" applyBorder="1"/>
    <xf numFmtId="0" fontId="16" fillId="0" borderId="0" xfId="0" applyFont="1" applyAlignment="1">
      <alignment horizontal="left"/>
    </xf>
    <xf numFmtId="0" fontId="5" fillId="0" borderId="0" xfId="0" applyFont="1" applyAlignment="1">
      <alignment horizontal="left"/>
    </xf>
    <xf numFmtId="0" fontId="16" fillId="0" borderId="0" xfId="0" applyFont="1" applyAlignment="1">
      <alignment horizontal="left" wrapText="1"/>
    </xf>
    <xf numFmtId="0" fontId="5" fillId="0" borderId="0" xfId="0" applyFont="1" applyAlignment="1">
      <alignment horizontal="left" vertical="top" wrapText="1"/>
    </xf>
    <xf numFmtId="0" fontId="16" fillId="0" borderId="0" xfId="0" applyFont="1" applyAlignment="1"/>
    <xf numFmtId="0" fontId="10" fillId="0" borderId="0" xfId="0" applyFont="1" applyAlignment="1">
      <alignment wrapText="1"/>
    </xf>
    <xf numFmtId="0" fontId="0" fillId="0" borderId="0" xfId="0" applyFont="1" applyAlignment="1"/>
    <xf numFmtId="0" fontId="8" fillId="3" borderId="2" xfId="0" applyFont="1" applyFill="1" applyBorder="1" applyAlignment="1">
      <alignment horizontal="left" vertical="center"/>
    </xf>
    <xf numFmtId="0" fontId="7" fillId="0" borderId="3" xfId="0" applyFont="1" applyBorder="1"/>
    <xf numFmtId="0" fontId="7" fillId="0" borderId="4" xfId="0" applyFont="1" applyBorder="1"/>
    <xf numFmtId="0" fontId="16" fillId="0" borderId="5" xfId="0" applyFont="1" applyBorder="1" applyAlignment="1">
      <alignment vertical="center" wrapText="1"/>
    </xf>
    <xf numFmtId="0" fontId="7" fillId="0" borderId="6" xfId="0" applyFont="1" applyBorder="1"/>
    <xf numFmtId="0" fontId="4" fillId="2" borderId="2" xfId="0" applyFont="1" applyFill="1" applyBorder="1" applyAlignment="1">
      <alignment horizontal="left" vertical="center" wrapText="1"/>
    </xf>
    <xf numFmtId="0" fontId="0" fillId="0" borderId="5" xfId="0" applyFont="1" applyBorder="1" applyAlignment="1">
      <alignment vertical="center" wrapText="1"/>
    </xf>
    <xf numFmtId="0" fontId="6" fillId="0" borderId="2" xfId="0" applyFont="1" applyBorder="1" applyAlignment="1">
      <alignment horizontal="right" vertical="center"/>
    </xf>
    <xf numFmtId="0" fontId="6" fillId="0" borderId="5" xfId="0" applyFont="1" applyBorder="1" applyAlignment="1">
      <alignment horizontal="left" vertical="center" wrapText="1"/>
    </xf>
    <xf numFmtId="0" fontId="7" fillId="0" borderId="7" xfId="0" applyFont="1" applyBorder="1"/>
    <xf numFmtId="0" fontId="6" fillId="0" borderId="2" xfId="0" applyFont="1" applyBorder="1" applyAlignment="1">
      <alignment horizontal="right" vertical="center" wrapText="1"/>
    </xf>
    <xf numFmtId="4" fontId="4" fillId="2" borderId="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4" fontId="4" fillId="2" borderId="5" xfId="0" applyNumberFormat="1" applyFont="1" applyFill="1" applyBorder="1" applyAlignment="1">
      <alignment horizontal="center" vertical="center"/>
    </xf>
    <xf numFmtId="0" fontId="5" fillId="0" borderId="0" xfId="0" applyFont="1" applyAlignment="1">
      <alignment wrapText="1"/>
    </xf>
    <xf numFmtId="0" fontId="0" fillId="0" borderId="0" xfId="0"/>
    <xf numFmtId="0" fontId="8" fillId="4" borderId="2" xfId="0" applyFont="1" applyFill="1" applyBorder="1" applyAlignment="1">
      <alignment horizontal="left" vertical="center"/>
    </xf>
    <xf numFmtId="0" fontId="0" fillId="0" borderId="0" xfId="0" applyFont="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2"/>
  <sheetViews>
    <sheetView showGridLines="0" topLeftCell="A56" zoomScaleNormal="100" workbookViewId="0">
      <selection activeCell="A66" sqref="A66"/>
    </sheetView>
  </sheetViews>
  <sheetFormatPr baseColWidth="10" defaultColWidth="14.5" defaultRowHeight="15" customHeight="1" outlineLevelCol="1" x14ac:dyDescent="0.15"/>
  <cols>
    <col min="1" max="1" width="20.33203125" customWidth="1" outlineLevel="1"/>
    <col min="2" max="2" width="61.1640625" customWidth="1" outlineLevel="1"/>
    <col min="3" max="3" width="61.1640625" style="39" customWidth="1" outlineLevel="1"/>
    <col min="4" max="4" width="20.33203125" customWidth="1" outlineLevel="1"/>
    <col min="5" max="26" width="10.6640625" customWidth="1"/>
  </cols>
  <sheetData>
    <row r="1" spans="1:4" ht="15.75" customHeight="1" x14ac:dyDescent="0.2">
      <c r="A1" s="1" t="s">
        <v>0</v>
      </c>
    </row>
    <row r="2" spans="1:4" ht="13.5" customHeight="1" x14ac:dyDescent="0.2">
      <c r="A2" s="2" t="s">
        <v>1</v>
      </c>
    </row>
    <row r="3" spans="1:4" ht="18" customHeight="1" x14ac:dyDescent="0.2">
      <c r="A3" s="3"/>
    </row>
    <row r="4" spans="1:4" ht="55.5" customHeight="1" x14ac:dyDescent="0.15">
      <c r="A4" s="4" t="s">
        <v>2</v>
      </c>
      <c r="B4" s="4" t="s">
        <v>3</v>
      </c>
      <c r="C4" s="5" t="s">
        <v>4</v>
      </c>
      <c r="D4" s="4" t="s">
        <v>5</v>
      </c>
    </row>
    <row r="5" spans="1:4" ht="14" x14ac:dyDescent="0.15">
      <c r="A5" s="40" t="s">
        <v>6</v>
      </c>
      <c r="B5" s="41" t="s">
        <v>7</v>
      </c>
      <c r="C5" s="42" t="s">
        <v>8</v>
      </c>
      <c r="D5" s="41" t="s">
        <v>9</v>
      </c>
    </row>
    <row r="6" spans="1:4" ht="14" x14ac:dyDescent="0.15">
      <c r="A6" s="40" t="s">
        <v>6</v>
      </c>
      <c r="B6" s="40" t="s">
        <v>7</v>
      </c>
      <c r="C6" s="42" t="s">
        <v>10</v>
      </c>
      <c r="D6" s="41" t="s">
        <v>11</v>
      </c>
    </row>
    <row r="7" spans="1:4" ht="14" x14ac:dyDescent="0.15">
      <c r="A7" s="40" t="s">
        <v>6</v>
      </c>
      <c r="B7" s="41" t="s">
        <v>7</v>
      </c>
      <c r="C7" s="42" t="s">
        <v>12</v>
      </c>
      <c r="D7" s="41" t="s">
        <v>13</v>
      </c>
    </row>
    <row r="8" spans="1:4" ht="14" x14ac:dyDescent="0.15">
      <c r="A8" s="40" t="s">
        <v>6</v>
      </c>
      <c r="B8" s="41" t="s">
        <v>7</v>
      </c>
      <c r="C8" s="42" t="s">
        <v>14</v>
      </c>
      <c r="D8" s="41" t="s">
        <v>15</v>
      </c>
    </row>
    <row r="9" spans="1:4" ht="14" x14ac:dyDescent="0.15">
      <c r="A9" s="40" t="s">
        <v>6</v>
      </c>
      <c r="B9" s="41" t="s">
        <v>7</v>
      </c>
      <c r="C9" s="42" t="s">
        <v>16</v>
      </c>
      <c r="D9" s="41" t="s">
        <v>17</v>
      </c>
    </row>
    <row r="10" spans="1:4" ht="14" x14ac:dyDescent="0.15">
      <c r="A10" s="40" t="s">
        <v>6</v>
      </c>
      <c r="B10" s="41" t="s">
        <v>7</v>
      </c>
      <c r="C10" s="42" t="s">
        <v>18</v>
      </c>
      <c r="D10" s="41" t="s">
        <v>19</v>
      </c>
    </row>
    <row r="11" spans="1:4" ht="14" x14ac:dyDescent="0.15">
      <c r="A11" s="40" t="s">
        <v>6</v>
      </c>
      <c r="B11" s="41" t="s">
        <v>7</v>
      </c>
      <c r="C11" s="42" t="s">
        <v>20</v>
      </c>
      <c r="D11" s="41" t="s">
        <v>21</v>
      </c>
    </row>
    <row r="12" spans="1:4" ht="14" x14ac:dyDescent="0.15">
      <c r="A12" s="40" t="s">
        <v>6</v>
      </c>
      <c r="B12" s="41" t="s">
        <v>7</v>
      </c>
      <c r="C12" s="42" t="s">
        <v>22</v>
      </c>
      <c r="D12" s="41" t="s">
        <v>23</v>
      </c>
    </row>
    <row r="13" spans="1:4" ht="14" x14ac:dyDescent="0.15">
      <c r="A13" s="40" t="s">
        <v>6</v>
      </c>
      <c r="B13" s="41" t="s">
        <v>7</v>
      </c>
      <c r="C13" s="42" t="s">
        <v>24</v>
      </c>
      <c r="D13" s="41" t="s">
        <v>25</v>
      </c>
    </row>
    <row r="14" spans="1:4" ht="14" x14ac:dyDescent="0.15">
      <c r="A14" s="40" t="s">
        <v>6</v>
      </c>
      <c r="B14" s="41" t="s">
        <v>7</v>
      </c>
      <c r="C14" s="42" t="s">
        <v>26</v>
      </c>
      <c r="D14" s="41" t="s">
        <v>27</v>
      </c>
    </row>
    <row r="15" spans="1:4" ht="14" x14ac:dyDescent="0.15">
      <c r="A15" s="40" t="s">
        <v>6</v>
      </c>
      <c r="B15" s="41" t="s">
        <v>7</v>
      </c>
      <c r="C15" s="42" t="s">
        <v>28</v>
      </c>
      <c r="D15" s="41" t="s">
        <v>29</v>
      </c>
    </row>
    <row r="16" spans="1:4" ht="28" x14ac:dyDescent="0.15">
      <c r="A16" s="40" t="s">
        <v>6</v>
      </c>
      <c r="B16" s="41" t="s">
        <v>7</v>
      </c>
      <c r="C16" s="42" t="s">
        <v>30</v>
      </c>
      <c r="D16" s="41" t="s">
        <v>31</v>
      </c>
    </row>
    <row r="17" spans="1:4" ht="14" x14ac:dyDescent="0.15">
      <c r="A17" s="40" t="s">
        <v>6</v>
      </c>
      <c r="B17" s="41" t="s">
        <v>7</v>
      </c>
      <c r="C17" s="42" t="s">
        <v>32</v>
      </c>
      <c r="D17" s="41" t="s">
        <v>33</v>
      </c>
    </row>
    <row r="18" spans="1:4" ht="28" x14ac:dyDescent="0.15">
      <c r="A18" s="40" t="s">
        <v>6</v>
      </c>
      <c r="B18" s="41" t="s">
        <v>7</v>
      </c>
      <c r="C18" s="42" t="s">
        <v>34</v>
      </c>
      <c r="D18" s="41" t="s">
        <v>35</v>
      </c>
    </row>
    <row r="19" spans="1:4" ht="28" x14ac:dyDescent="0.15">
      <c r="A19" s="40" t="s">
        <v>6</v>
      </c>
      <c r="B19" s="41" t="s">
        <v>7</v>
      </c>
      <c r="C19" s="42" t="s">
        <v>36</v>
      </c>
      <c r="D19" s="41" t="s">
        <v>37</v>
      </c>
    </row>
    <row r="20" spans="1:4" ht="28" x14ac:dyDescent="0.15">
      <c r="A20" s="40" t="s">
        <v>6</v>
      </c>
      <c r="B20" s="41" t="s">
        <v>7</v>
      </c>
      <c r="C20" s="42" t="s">
        <v>38</v>
      </c>
      <c r="D20" s="41" t="s">
        <v>39</v>
      </c>
    </row>
    <row r="21" spans="1:4" ht="14" x14ac:dyDescent="0.15">
      <c r="A21" s="40" t="s">
        <v>6</v>
      </c>
      <c r="B21" s="41" t="s">
        <v>7</v>
      </c>
      <c r="C21" s="42" t="s">
        <v>40</v>
      </c>
      <c r="D21" s="41" t="s">
        <v>41</v>
      </c>
    </row>
    <row r="22" spans="1:4" ht="14" x14ac:dyDescent="0.15">
      <c r="A22" s="40" t="s">
        <v>6</v>
      </c>
      <c r="B22" s="41" t="s">
        <v>7</v>
      </c>
      <c r="C22" s="42" t="s">
        <v>42</v>
      </c>
      <c r="D22" s="41" t="s">
        <v>43</v>
      </c>
    </row>
    <row r="23" spans="1:4" ht="14" x14ac:dyDescent="0.15">
      <c r="A23" s="40" t="s">
        <v>6</v>
      </c>
      <c r="B23" s="41" t="s">
        <v>7</v>
      </c>
      <c r="C23" s="42" t="s">
        <v>44</v>
      </c>
      <c r="D23" s="41" t="s">
        <v>45</v>
      </c>
    </row>
    <row r="24" spans="1:4" ht="14" x14ac:dyDescent="0.15">
      <c r="A24" s="40" t="s">
        <v>6</v>
      </c>
      <c r="B24" s="41" t="s">
        <v>7</v>
      </c>
      <c r="C24" s="42" t="s">
        <v>46</v>
      </c>
      <c r="D24" s="41" t="s">
        <v>47</v>
      </c>
    </row>
    <row r="25" spans="1:4" ht="14" x14ac:dyDescent="0.15">
      <c r="A25" s="40" t="s">
        <v>6</v>
      </c>
      <c r="B25" s="41" t="s">
        <v>7</v>
      </c>
      <c r="C25" s="42" t="s">
        <v>48</v>
      </c>
      <c r="D25" s="41" t="s">
        <v>49</v>
      </c>
    </row>
    <row r="26" spans="1:4" ht="14" x14ac:dyDescent="0.15">
      <c r="A26" s="40" t="s">
        <v>6</v>
      </c>
      <c r="B26" s="41" t="s">
        <v>7</v>
      </c>
      <c r="C26" s="42" t="s">
        <v>50</v>
      </c>
      <c r="D26" s="41" t="s">
        <v>51</v>
      </c>
    </row>
    <row r="27" spans="1:4" ht="28" x14ac:dyDescent="0.15">
      <c r="A27" s="40" t="s">
        <v>6</v>
      </c>
      <c r="B27" s="41" t="s">
        <v>7</v>
      </c>
      <c r="C27" s="42" t="s">
        <v>52</v>
      </c>
      <c r="D27" s="41" t="s">
        <v>53</v>
      </c>
    </row>
    <row r="28" spans="1:4" ht="14" x14ac:dyDescent="0.15">
      <c r="A28" s="40" t="s">
        <v>6</v>
      </c>
      <c r="B28" s="41" t="s">
        <v>7</v>
      </c>
      <c r="C28" s="42" t="s">
        <v>54</v>
      </c>
      <c r="D28" s="41" t="s">
        <v>55</v>
      </c>
    </row>
    <row r="29" spans="1:4" ht="14" x14ac:dyDescent="0.15">
      <c r="A29" s="40" t="s">
        <v>6</v>
      </c>
      <c r="B29" s="41" t="s">
        <v>7</v>
      </c>
      <c r="C29" s="42" t="s">
        <v>56</v>
      </c>
      <c r="D29" s="41" t="s">
        <v>57</v>
      </c>
    </row>
    <row r="30" spans="1:4" ht="14" x14ac:dyDescent="0.15">
      <c r="A30" s="40" t="s">
        <v>6</v>
      </c>
      <c r="B30" s="41" t="s">
        <v>7</v>
      </c>
      <c r="C30" s="42" t="s">
        <v>58</v>
      </c>
      <c r="D30" s="41" t="s">
        <v>59</v>
      </c>
    </row>
    <row r="31" spans="1:4" ht="14" x14ac:dyDescent="0.15">
      <c r="A31" s="40" t="s">
        <v>6</v>
      </c>
      <c r="B31" s="41" t="s">
        <v>7</v>
      </c>
      <c r="C31" s="42" t="s">
        <v>60</v>
      </c>
      <c r="D31" s="41" t="s">
        <v>61</v>
      </c>
    </row>
    <row r="32" spans="1:4" ht="14" x14ac:dyDescent="0.15">
      <c r="A32" s="40" t="s">
        <v>6</v>
      </c>
      <c r="B32" s="41" t="s">
        <v>7</v>
      </c>
      <c r="C32" s="42" t="s">
        <v>62</v>
      </c>
      <c r="D32" s="41" t="s">
        <v>63</v>
      </c>
    </row>
    <row r="33" spans="1:4" ht="14" x14ac:dyDescent="0.15">
      <c r="A33" s="40" t="s">
        <v>6</v>
      </c>
      <c r="B33" s="41" t="s">
        <v>7</v>
      </c>
      <c r="C33" s="42" t="s">
        <v>64</v>
      </c>
      <c r="D33" s="41" t="s">
        <v>65</v>
      </c>
    </row>
    <row r="34" spans="1:4" ht="14" x14ac:dyDescent="0.15">
      <c r="A34" s="40" t="s">
        <v>6</v>
      </c>
      <c r="B34" s="41" t="s">
        <v>7</v>
      </c>
      <c r="C34" s="42" t="s">
        <v>66</v>
      </c>
      <c r="D34" s="41" t="s">
        <v>67</v>
      </c>
    </row>
    <row r="35" spans="1:4" ht="14" x14ac:dyDescent="0.15">
      <c r="A35" s="40" t="s">
        <v>6</v>
      </c>
      <c r="B35" s="41" t="s">
        <v>7</v>
      </c>
      <c r="C35" s="42" t="s">
        <v>68</v>
      </c>
      <c r="D35" s="41" t="s">
        <v>69</v>
      </c>
    </row>
    <row r="36" spans="1:4" ht="14" x14ac:dyDescent="0.15">
      <c r="A36" s="40" t="s">
        <v>6</v>
      </c>
      <c r="B36" s="41" t="s">
        <v>7</v>
      </c>
      <c r="C36" s="42" t="s">
        <v>70</v>
      </c>
      <c r="D36" s="41" t="s">
        <v>71</v>
      </c>
    </row>
    <row r="37" spans="1:4" ht="14" x14ac:dyDescent="0.15">
      <c r="A37" s="40" t="s">
        <v>6</v>
      </c>
      <c r="B37" s="40" t="s">
        <v>7</v>
      </c>
      <c r="C37" s="42" t="s">
        <v>72</v>
      </c>
      <c r="D37" s="40" t="s">
        <v>73</v>
      </c>
    </row>
    <row r="38" spans="1:4" ht="14" x14ac:dyDescent="0.15">
      <c r="A38" s="40" t="s">
        <v>6</v>
      </c>
      <c r="B38" s="40" t="s">
        <v>7</v>
      </c>
      <c r="C38" s="42" t="s">
        <v>74</v>
      </c>
      <c r="D38" s="40" t="s">
        <v>75</v>
      </c>
    </row>
    <row r="39" spans="1:4" ht="28" x14ac:dyDescent="0.15">
      <c r="A39" s="40" t="s">
        <v>6</v>
      </c>
      <c r="B39" s="40" t="s">
        <v>7</v>
      </c>
      <c r="C39" s="42" t="s">
        <v>76</v>
      </c>
      <c r="D39" s="40" t="s">
        <v>77</v>
      </c>
    </row>
    <row r="40" spans="1:4" ht="14" x14ac:dyDescent="0.15">
      <c r="A40" s="40" t="s">
        <v>6</v>
      </c>
      <c r="B40" s="40" t="s">
        <v>7</v>
      </c>
      <c r="C40" s="42" t="s">
        <v>78</v>
      </c>
      <c r="D40" s="40" t="s">
        <v>79</v>
      </c>
    </row>
    <row r="41" spans="1:4" ht="14" x14ac:dyDescent="0.15">
      <c r="A41" s="40" t="s">
        <v>6</v>
      </c>
      <c r="B41" s="40" t="s">
        <v>7</v>
      </c>
      <c r="C41" s="42" t="s">
        <v>80</v>
      </c>
      <c r="D41" s="40" t="s">
        <v>81</v>
      </c>
    </row>
    <row r="42" spans="1:4" ht="14" x14ac:dyDescent="0.15">
      <c r="A42" s="40" t="s">
        <v>6</v>
      </c>
      <c r="B42" s="40" t="s">
        <v>7</v>
      </c>
      <c r="C42" s="42" t="s">
        <v>82</v>
      </c>
      <c r="D42" s="40" t="s">
        <v>83</v>
      </c>
    </row>
    <row r="43" spans="1:4" ht="14" x14ac:dyDescent="0.15">
      <c r="A43" s="40" t="s">
        <v>6</v>
      </c>
      <c r="B43" s="40" t="s">
        <v>7</v>
      </c>
      <c r="C43" s="42" t="s">
        <v>84</v>
      </c>
      <c r="D43" s="40" t="s">
        <v>85</v>
      </c>
    </row>
    <row r="44" spans="1:4" ht="14" x14ac:dyDescent="0.15">
      <c r="A44" s="40" t="s">
        <v>6</v>
      </c>
      <c r="B44" s="40" t="s">
        <v>7</v>
      </c>
      <c r="C44" s="42" t="s">
        <v>86</v>
      </c>
      <c r="D44" s="40" t="s">
        <v>87</v>
      </c>
    </row>
    <row r="45" spans="1:4" ht="14" x14ac:dyDescent="0.15">
      <c r="A45" s="40" t="s">
        <v>6</v>
      </c>
      <c r="B45" s="40" t="s">
        <v>7</v>
      </c>
      <c r="C45" s="42" t="s">
        <v>88</v>
      </c>
      <c r="D45" s="40" t="s">
        <v>89</v>
      </c>
    </row>
    <row r="46" spans="1:4" ht="14" x14ac:dyDescent="0.15">
      <c r="A46" s="40" t="s">
        <v>6</v>
      </c>
      <c r="B46" s="40" t="s">
        <v>7</v>
      </c>
      <c r="C46" s="42" t="s">
        <v>90</v>
      </c>
      <c r="D46" s="40" t="s">
        <v>91</v>
      </c>
    </row>
    <row r="47" spans="1:4" ht="14" x14ac:dyDescent="0.15">
      <c r="A47" s="40" t="s">
        <v>6</v>
      </c>
      <c r="B47" s="40" t="s">
        <v>7</v>
      </c>
      <c r="C47" s="42" t="s">
        <v>92</v>
      </c>
      <c r="D47" s="40" t="s">
        <v>93</v>
      </c>
    </row>
    <row r="48" spans="1:4" ht="14" x14ac:dyDescent="0.15">
      <c r="A48" s="40" t="s">
        <v>6</v>
      </c>
      <c r="B48" s="40" t="s">
        <v>7</v>
      </c>
      <c r="C48" s="42" t="s">
        <v>94</v>
      </c>
      <c r="D48" s="40" t="s">
        <v>95</v>
      </c>
    </row>
    <row r="49" spans="1:4" ht="14" x14ac:dyDescent="0.15">
      <c r="A49" s="40" t="s">
        <v>6</v>
      </c>
      <c r="B49" s="40" t="s">
        <v>7</v>
      </c>
      <c r="C49" s="42" t="s">
        <v>96</v>
      </c>
      <c r="D49" s="40" t="s">
        <v>97</v>
      </c>
    </row>
    <row r="50" spans="1:4" ht="28" x14ac:dyDescent="0.15">
      <c r="A50" s="40" t="s">
        <v>6</v>
      </c>
      <c r="B50" s="40" t="s">
        <v>7</v>
      </c>
      <c r="C50" s="42" t="s">
        <v>98</v>
      </c>
      <c r="D50" s="40" t="s">
        <v>99</v>
      </c>
    </row>
    <row r="51" spans="1:4" ht="28" x14ac:dyDescent="0.15">
      <c r="A51" s="40" t="s">
        <v>6</v>
      </c>
      <c r="B51" s="40" t="s">
        <v>7</v>
      </c>
      <c r="C51" s="42" t="s">
        <v>100</v>
      </c>
      <c r="D51" s="40" t="s">
        <v>101</v>
      </c>
    </row>
    <row r="52" spans="1:4" ht="14" x14ac:dyDescent="0.15">
      <c r="A52" s="40" t="s">
        <v>6</v>
      </c>
      <c r="B52" s="40" t="s">
        <v>7</v>
      </c>
      <c r="C52" s="42" t="s">
        <v>102</v>
      </c>
      <c r="D52" s="40" t="s">
        <v>103</v>
      </c>
    </row>
    <row r="53" spans="1:4" ht="28" x14ac:dyDescent="0.15">
      <c r="A53" s="40" t="s">
        <v>6</v>
      </c>
      <c r="B53" s="40" t="s">
        <v>7</v>
      </c>
      <c r="C53" s="42" t="s">
        <v>104</v>
      </c>
      <c r="D53" s="40" t="s">
        <v>105</v>
      </c>
    </row>
    <row r="54" spans="1:4" ht="14" x14ac:dyDescent="0.15">
      <c r="A54" s="40" t="s">
        <v>6</v>
      </c>
      <c r="B54" s="40" t="s">
        <v>7</v>
      </c>
      <c r="C54" s="42" t="s">
        <v>106</v>
      </c>
      <c r="D54" s="40" t="s">
        <v>107</v>
      </c>
    </row>
    <row r="55" spans="1:4" ht="14" x14ac:dyDescent="0.15">
      <c r="A55" s="40" t="s">
        <v>108</v>
      </c>
      <c r="B55" s="40" t="s">
        <v>109</v>
      </c>
      <c r="C55" s="42" t="s">
        <v>110</v>
      </c>
      <c r="D55" s="40" t="s">
        <v>110</v>
      </c>
    </row>
    <row r="56" spans="1:4" ht="56" x14ac:dyDescent="0.15">
      <c r="A56" s="40" t="s">
        <v>108</v>
      </c>
      <c r="B56" s="40" t="s">
        <v>111</v>
      </c>
      <c r="C56" s="42" t="s">
        <v>112</v>
      </c>
      <c r="D56" s="40" t="s">
        <v>113</v>
      </c>
    </row>
    <row r="57" spans="1:4" ht="56" x14ac:dyDescent="0.15">
      <c r="A57" s="40" t="s">
        <v>108</v>
      </c>
      <c r="B57" s="40" t="s">
        <v>111</v>
      </c>
      <c r="C57" s="42" t="s">
        <v>114</v>
      </c>
      <c r="D57" s="40" t="s">
        <v>115</v>
      </c>
    </row>
    <row r="58" spans="1:4" ht="56" x14ac:dyDescent="0.15">
      <c r="A58" s="40" t="s">
        <v>108</v>
      </c>
      <c r="B58" s="40" t="s">
        <v>111</v>
      </c>
      <c r="C58" s="42" t="s">
        <v>116</v>
      </c>
      <c r="D58" s="40" t="s">
        <v>117</v>
      </c>
    </row>
    <row r="59" spans="1:4" ht="70" x14ac:dyDescent="0.15">
      <c r="A59" s="40" t="s">
        <v>108</v>
      </c>
      <c r="B59" s="40" t="s">
        <v>111</v>
      </c>
      <c r="C59" s="42" t="s">
        <v>118</v>
      </c>
      <c r="D59" s="40" t="s">
        <v>119</v>
      </c>
    </row>
    <row r="60" spans="1:4" ht="42" x14ac:dyDescent="0.15">
      <c r="A60" s="40" t="s">
        <v>108</v>
      </c>
      <c r="B60" s="40" t="s">
        <v>111</v>
      </c>
      <c r="C60" s="42" t="s">
        <v>120</v>
      </c>
      <c r="D60" s="40" t="s">
        <v>121</v>
      </c>
    </row>
    <row r="61" spans="1:4" ht="42" x14ac:dyDescent="0.15">
      <c r="A61" s="40" t="s">
        <v>108</v>
      </c>
      <c r="B61" s="40" t="s">
        <v>111</v>
      </c>
      <c r="C61" s="42" t="s">
        <v>122</v>
      </c>
      <c r="D61" s="40" t="s">
        <v>123</v>
      </c>
    </row>
    <row r="62" spans="1:4" ht="28" x14ac:dyDescent="0.15">
      <c r="A62" s="40" t="s">
        <v>108</v>
      </c>
      <c r="B62" s="40" t="s">
        <v>111</v>
      </c>
      <c r="C62" s="42" t="s">
        <v>104</v>
      </c>
      <c r="D62" s="40" t="s">
        <v>105</v>
      </c>
    </row>
    <row r="63" spans="1:4" ht="14" x14ac:dyDescent="0.15">
      <c r="A63" s="40" t="s">
        <v>108</v>
      </c>
      <c r="B63" s="40" t="s">
        <v>111</v>
      </c>
      <c r="C63" s="42" t="s">
        <v>20</v>
      </c>
      <c r="D63" s="40" t="s">
        <v>124</v>
      </c>
    </row>
    <row r="64" spans="1:4" ht="14" x14ac:dyDescent="0.15">
      <c r="A64" s="40" t="s">
        <v>108</v>
      </c>
      <c r="B64" s="40" t="s">
        <v>111</v>
      </c>
      <c r="C64" s="42" t="s">
        <v>125</v>
      </c>
      <c r="D64" s="40" t="s">
        <v>126</v>
      </c>
    </row>
    <row r="65" spans="1:4" ht="14" x14ac:dyDescent="0.15">
      <c r="A65" s="40" t="s">
        <v>108</v>
      </c>
      <c r="B65" s="40" t="s">
        <v>111</v>
      </c>
      <c r="C65" s="42" t="s">
        <v>127</v>
      </c>
      <c r="D65" s="40" t="s">
        <v>128</v>
      </c>
    </row>
    <row r="66" spans="1:4" ht="14" x14ac:dyDescent="0.15">
      <c r="A66" s="40" t="s">
        <v>108</v>
      </c>
      <c r="B66" s="40" t="s">
        <v>111</v>
      </c>
      <c r="C66" s="42" t="s">
        <v>132</v>
      </c>
      <c r="D66" s="43" t="s">
        <v>110</v>
      </c>
    </row>
    <row r="67" spans="1:4" ht="14" x14ac:dyDescent="0.15">
      <c r="A67" s="40" t="s">
        <v>108</v>
      </c>
      <c r="B67" s="40" t="s">
        <v>129</v>
      </c>
      <c r="C67" s="42" t="s">
        <v>130</v>
      </c>
      <c r="D67" s="40" t="s">
        <v>131</v>
      </c>
    </row>
    <row r="68" spans="1:4" ht="14" x14ac:dyDescent="0.15">
      <c r="A68" s="43" t="s">
        <v>108</v>
      </c>
      <c r="B68" s="40" t="s">
        <v>129</v>
      </c>
      <c r="C68" s="44" t="s">
        <v>132</v>
      </c>
      <c r="D68" s="43" t="s">
        <v>110</v>
      </c>
    </row>
    <row r="69" spans="1:4" ht="14" x14ac:dyDescent="0.15">
      <c r="A69" s="40" t="s">
        <v>133</v>
      </c>
      <c r="B69" s="40" t="s">
        <v>134</v>
      </c>
      <c r="C69" s="42" t="s">
        <v>110</v>
      </c>
      <c r="D69" s="40" t="s">
        <v>110</v>
      </c>
    </row>
    <row r="70" spans="1:4" ht="15.75" customHeight="1" x14ac:dyDescent="0.15"/>
    <row r="71" spans="1:4" ht="15.75" customHeight="1" x14ac:dyDescent="0.15"/>
    <row r="72" spans="1:4" ht="15.75" customHeight="1" x14ac:dyDescent="0.15"/>
    <row r="73" spans="1:4" ht="15.75" customHeight="1" x14ac:dyDescent="0.15"/>
    <row r="74" spans="1:4" ht="15.75" customHeight="1" x14ac:dyDescent="0.15"/>
    <row r="75" spans="1:4" ht="15.75" customHeight="1" x14ac:dyDescent="0.15"/>
    <row r="76" spans="1:4" ht="15.75" customHeight="1" x14ac:dyDescent="0.15"/>
    <row r="77" spans="1:4" ht="15.75" customHeight="1" x14ac:dyDescent="0.15"/>
    <row r="78" spans="1:4" ht="15.75" customHeight="1" x14ac:dyDescent="0.15"/>
    <row r="79" spans="1:4" ht="15.75" customHeight="1" x14ac:dyDescent="0.15"/>
    <row r="80" spans="1:4"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pageMargins left="0.7" right="0.7" top="0.75" bottom="0.75" header="0" footer="0"/>
  <pageSetup paperSize="9" scale="4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07"/>
  <sheetViews>
    <sheetView showGridLines="0" tabSelected="1" topLeftCell="A8" zoomScaleNormal="100" workbookViewId="0">
      <selection activeCell="B9" sqref="B9:B10"/>
    </sheetView>
  </sheetViews>
  <sheetFormatPr baseColWidth="10" defaultColWidth="14.5" defaultRowHeight="15" customHeight="1" outlineLevelCol="1" x14ac:dyDescent="0.15"/>
  <cols>
    <col min="1" max="1" width="40.33203125" customWidth="1" outlineLevel="1"/>
    <col min="2" max="2" width="41.5" customWidth="1" outlineLevel="1"/>
    <col min="3" max="7" width="19.33203125" customWidth="1" outlineLevel="1"/>
    <col min="8" max="26" width="10.6640625" customWidth="1"/>
  </cols>
  <sheetData>
    <row r="1" spans="1:7" ht="15.75" customHeight="1" x14ac:dyDescent="0.2">
      <c r="A1" s="1" t="s">
        <v>0</v>
      </c>
    </row>
    <row r="2" spans="1:7" ht="18" customHeight="1" x14ac:dyDescent="0.2">
      <c r="A2" s="3" t="s">
        <v>135</v>
      </c>
    </row>
    <row r="3" spans="1:7" ht="12.75" customHeight="1" x14ac:dyDescent="0.15">
      <c r="A3" s="7" t="s">
        <v>136</v>
      </c>
    </row>
    <row r="4" spans="1:7" ht="12.75" customHeight="1" x14ac:dyDescent="0.15">
      <c r="D4" s="64" t="s">
        <v>137</v>
      </c>
      <c r="E4" s="54"/>
      <c r="F4" s="54"/>
      <c r="G4" s="55"/>
    </row>
    <row r="5" spans="1:7" ht="60" customHeight="1" x14ac:dyDescent="0.15">
      <c r="A5" s="65" t="s">
        <v>138</v>
      </c>
      <c r="B5" s="65" t="s">
        <v>3</v>
      </c>
      <c r="C5" s="65" t="s">
        <v>198</v>
      </c>
      <c r="D5" s="64" t="s">
        <v>199</v>
      </c>
      <c r="E5" s="54"/>
      <c r="F5" s="55"/>
      <c r="G5" s="66" t="s">
        <v>139</v>
      </c>
    </row>
    <row r="6" spans="1:7" ht="24" customHeight="1" x14ac:dyDescent="0.15">
      <c r="A6" s="57"/>
      <c r="B6" s="57"/>
      <c r="C6" s="57"/>
      <c r="D6" s="8" t="s">
        <v>6</v>
      </c>
      <c r="E6" s="8" t="s">
        <v>108</v>
      </c>
      <c r="F6" s="8" t="s">
        <v>133</v>
      </c>
      <c r="G6" s="57"/>
    </row>
    <row r="7" spans="1:7" ht="35.25" customHeight="1" x14ac:dyDescent="0.15">
      <c r="A7" s="9" t="s">
        <v>140</v>
      </c>
      <c r="B7" s="36" t="s">
        <v>216</v>
      </c>
      <c r="C7" s="10" t="s">
        <v>133</v>
      </c>
      <c r="D7" s="11">
        <v>0</v>
      </c>
      <c r="E7" s="11">
        <v>0</v>
      </c>
      <c r="F7" s="11">
        <f>763.4-41.3</f>
        <v>722.1</v>
      </c>
      <c r="G7" s="11">
        <f t="shared" ref="G7:G17" si="0">D7+E7+F7</f>
        <v>722.1</v>
      </c>
    </row>
    <row r="8" spans="1:7" ht="37.5" customHeight="1" x14ac:dyDescent="0.15">
      <c r="A8" s="9" t="s">
        <v>141</v>
      </c>
      <c r="B8" s="36" t="s">
        <v>129</v>
      </c>
      <c r="C8" s="10" t="s">
        <v>108</v>
      </c>
      <c r="D8" s="11">
        <v>0</v>
      </c>
      <c r="E8" s="11">
        <v>5</v>
      </c>
      <c r="F8" s="11">
        <v>0</v>
      </c>
      <c r="G8" s="11">
        <f t="shared" si="0"/>
        <v>5</v>
      </c>
    </row>
    <row r="9" spans="1:7" ht="35.25" customHeight="1" x14ac:dyDescent="0.15">
      <c r="A9" s="59" t="s">
        <v>142</v>
      </c>
      <c r="B9" s="56" t="s">
        <v>208</v>
      </c>
      <c r="C9" s="10" t="s">
        <v>108</v>
      </c>
      <c r="D9" s="11">
        <v>0</v>
      </c>
      <c r="E9" s="11">
        <v>538.468321396384</v>
      </c>
      <c r="F9" s="11">
        <v>0</v>
      </c>
      <c r="G9" s="11">
        <f t="shared" si="0"/>
        <v>538.468321396384</v>
      </c>
    </row>
    <row r="10" spans="1:7" ht="35.25" customHeight="1" x14ac:dyDescent="0.15">
      <c r="A10" s="57"/>
      <c r="B10" s="57"/>
      <c r="C10" s="10" t="s">
        <v>6</v>
      </c>
      <c r="D10" s="11">
        <v>0</v>
      </c>
      <c r="E10" s="11">
        <v>51.381999999999998</v>
      </c>
      <c r="F10" s="11">
        <v>0</v>
      </c>
      <c r="G10" s="11">
        <f t="shared" si="0"/>
        <v>51.381999999999998</v>
      </c>
    </row>
    <row r="11" spans="1:7" ht="35.25" customHeight="1" x14ac:dyDescent="0.15">
      <c r="A11" s="9" t="s">
        <v>143</v>
      </c>
      <c r="B11" s="36" t="s">
        <v>109</v>
      </c>
      <c r="C11" s="10" t="s">
        <v>108</v>
      </c>
      <c r="D11" s="11">
        <v>0</v>
      </c>
      <c r="E11" s="11">
        <v>50.676096000000001</v>
      </c>
      <c r="F11" s="11">
        <v>0</v>
      </c>
      <c r="G11" s="11">
        <f t="shared" si="0"/>
        <v>50.676096000000001</v>
      </c>
    </row>
    <row r="12" spans="1:7" ht="28" x14ac:dyDescent="0.15">
      <c r="A12" s="9" t="s">
        <v>144</v>
      </c>
      <c r="B12" s="36" t="s">
        <v>210</v>
      </c>
      <c r="C12" s="10" t="s">
        <v>6</v>
      </c>
      <c r="D12" s="11">
        <v>672.78</v>
      </c>
      <c r="E12" s="11">
        <v>0</v>
      </c>
      <c r="F12" s="11">
        <v>0</v>
      </c>
      <c r="G12" s="11">
        <f t="shared" si="0"/>
        <v>672.78</v>
      </c>
    </row>
    <row r="13" spans="1:7" ht="12.75" customHeight="1" x14ac:dyDescent="0.15">
      <c r="A13" s="58" t="s">
        <v>145</v>
      </c>
      <c r="B13" s="54"/>
      <c r="C13" s="55"/>
      <c r="D13" s="12">
        <f t="shared" ref="D13:F13" si="1">SUM(D7:D12)</f>
        <v>672.78</v>
      </c>
      <c r="E13" s="12">
        <f t="shared" si="1"/>
        <v>645.52641739638398</v>
      </c>
      <c r="F13" s="12">
        <f t="shared" si="1"/>
        <v>722.1</v>
      </c>
      <c r="G13" s="12">
        <f t="shared" si="0"/>
        <v>2040.4064173963839</v>
      </c>
    </row>
    <row r="14" spans="1:7" ht="14" x14ac:dyDescent="0.15">
      <c r="A14" s="13" t="s">
        <v>146</v>
      </c>
      <c r="B14" s="13" t="s">
        <v>147</v>
      </c>
      <c r="C14" s="10" t="s">
        <v>133</v>
      </c>
      <c r="D14" s="14">
        <v>0</v>
      </c>
      <c r="E14" s="14">
        <v>0</v>
      </c>
      <c r="F14" s="14">
        <v>41.3</v>
      </c>
      <c r="G14" s="11">
        <f t="shared" si="0"/>
        <v>41.3</v>
      </c>
    </row>
    <row r="15" spans="1:7" ht="12.75" customHeight="1" x14ac:dyDescent="0.15">
      <c r="A15" s="58" t="s">
        <v>148</v>
      </c>
      <c r="B15" s="54"/>
      <c r="C15" s="55"/>
      <c r="D15" s="12">
        <f t="shared" ref="D15:F15" si="2">D14</f>
        <v>0</v>
      </c>
      <c r="E15" s="12">
        <f t="shared" si="2"/>
        <v>0</v>
      </c>
      <c r="F15" s="12">
        <f t="shared" si="2"/>
        <v>41.3</v>
      </c>
      <c r="G15" s="12">
        <f t="shared" si="0"/>
        <v>41.3</v>
      </c>
    </row>
    <row r="16" spans="1:7" ht="12.75" customHeight="1" x14ac:dyDescent="0.15">
      <c r="A16" s="58" t="s">
        <v>149</v>
      </c>
      <c r="B16" s="54"/>
      <c r="C16" s="55"/>
      <c r="D16" s="12">
        <v>0</v>
      </c>
      <c r="E16" s="12">
        <v>0</v>
      </c>
      <c r="F16" s="12">
        <v>0</v>
      </c>
      <c r="G16" s="12">
        <f t="shared" si="0"/>
        <v>0</v>
      </c>
    </row>
    <row r="17" spans="1:7" ht="15.75" customHeight="1" x14ac:dyDescent="0.15">
      <c r="A17" s="53" t="s">
        <v>150</v>
      </c>
      <c r="B17" s="54"/>
      <c r="C17" s="55"/>
      <c r="D17" s="15">
        <f t="shared" ref="D17:F17" si="3">D13+D15+D16</f>
        <v>672.78</v>
      </c>
      <c r="E17" s="15">
        <f t="shared" si="3"/>
        <v>645.52641739638398</v>
      </c>
      <c r="F17" s="15">
        <f t="shared" si="3"/>
        <v>763.4</v>
      </c>
      <c r="G17" s="15">
        <f t="shared" si="0"/>
        <v>2081.706417396384</v>
      </c>
    </row>
    <row r="18" spans="1:7" ht="15.75" customHeight="1" x14ac:dyDescent="0.15">
      <c r="A18" s="53" t="s">
        <v>151</v>
      </c>
      <c r="B18" s="54"/>
      <c r="C18" s="55"/>
      <c r="D18" s="15">
        <f t="shared" ref="D18:G18" si="4">+D19+D22+D23+D24</f>
        <v>672.78</v>
      </c>
      <c r="E18" s="15">
        <f t="shared" si="4"/>
        <v>645.52641739638398</v>
      </c>
      <c r="F18" s="15">
        <f>+F19+F22+F23+F24</f>
        <v>763.40199999999982</v>
      </c>
      <c r="G18" s="15">
        <f t="shared" si="4"/>
        <v>2081.708417396384</v>
      </c>
    </row>
    <row r="19" spans="1:7" ht="12.75" customHeight="1" x14ac:dyDescent="0.15">
      <c r="A19" s="61" t="s">
        <v>152</v>
      </c>
      <c r="B19" s="60" t="s">
        <v>153</v>
      </c>
      <c r="C19" s="55"/>
      <c r="D19" s="16">
        <v>672.78</v>
      </c>
      <c r="E19" s="16">
        <v>645.52641739638398</v>
      </c>
      <c r="F19" s="16">
        <f>545.408+0.002-41.3+10.509</f>
        <v>514.61899999999991</v>
      </c>
      <c r="G19" s="16">
        <f t="shared" ref="G19:G28" si="5">D19+E19+F19</f>
        <v>1832.9254173963839</v>
      </c>
    </row>
    <row r="20" spans="1:7" ht="12.75" customHeight="1" x14ac:dyDescent="0.15">
      <c r="A20" s="62"/>
      <c r="B20" s="60" t="s">
        <v>206</v>
      </c>
      <c r="C20" s="55"/>
      <c r="D20" s="16">
        <v>621.6</v>
      </c>
      <c r="E20" s="16">
        <v>580.70000000000005</v>
      </c>
      <c r="F20" s="16">
        <v>317.5</v>
      </c>
      <c r="G20" s="16">
        <f t="shared" si="5"/>
        <v>1519.8000000000002</v>
      </c>
    </row>
    <row r="21" spans="1:7" ht="12.75" customHeight="1" x14ac:dyDescent="0.15">
      <c r="A21" s="62"/>
      <c r="B21" s="60" t="s">
        <v>207</v>
      </c>
      <c r="C21" s="55"/>
      <c r="D21" s="16">
        <f t="shared" ref="D21:F21" si="6">D19-D20</f>
        <v>51.17999999999995</v>
      </c>
      <c r="E21" s="16">
        <f t="shared" si="6"/>
        <v>64.826417396383931</v>
      </c>
      <c r="F21" s="16">
        <f t="shared" si="6"/>
        <v>197.11899999999991</v>
      </c>
      <c r="G21" s="16">
        <f t="shared" si="5"/>
        <v>313.1254173963838</v>
      </c>
    </row>
    <row r="22" spans="1:7" ht="12.75" customHeight="1" x14ac:dyDescent="0.15">
      <c r="A22" s="62"/>
      <c r="B22" s="60" t="s">
        <v>154</v>
      </c>
      <c r="C22" s="55"/>
      <c r="D22" s="16">
        <f t="shared" ref="D22:E22" si="7">D15</f>
        <v>0</v>
      </c>
      <c r="E22" s="16">
        <f t="shared" si="7"/>
        <v>0</v>
      </c>
      <c r="F22" s="16">
        <f>F15-10.509</f>
        <v>30.790999999999997</v>
      </c>
      <c r="G22" s="16">
        <f t="shared" si="5"/>
        <v>30.790999999999997</v>
      </c>
    </row>
    <row r="23" spans="1:7" ht="12.75" customHeight="1" x14ac:dyDescent="0.15">
      <c r="A23" s="62"/>
      <c r="B23" s="60" t="s">
        <v>155</v>
      </c>
      <c r="C23" s="55"/>
      <c r="D23" s="16">
        <f t="shared" ref="D23:F23" si="8">D16</f>
        <v>0</v>
      </c>
      <c r="E23" s="16">
        <f t="shared" si="8"/>
        <v>0</v>
      </c>
      <c r="F23" s="16">
        <f t="shared" si="8"/>
        <v>0</v>
      </c>
      <c r="G23" s="16">
        <f t="shared" si="5"/>
        <v>0</v>
      </c>
    </row>
    <row r="24" spans="1:7" ht="23.25" customHeight="1" x14ac:dyDescent="0.15">
      <c r="A24" s="57"/>
      <c r="B24" s="63" t="s">
        <v>156</v>
      </c>
      <c r="C24" s="55"/>
      <c r="D24" s="16">
        <v>0</v>
      </c>
      <c r="E24" s="16">
        <v>0</v>
      </c>
      <c r="F24" s="16">
        <v>217.99199999999999</v>
      </c>
      <c r="G24" s="16">
        <f t="shared" si="5"/>
        <v>217.99199999999999</v>
      </c>
    </row>
    <row r="25" spans="1:7" ht="15.75" customHeight="1" x14ac:dyDescent="0.15">
      <c r="A25" s="53" t="s">
        <v>157</v>
      </c>
      <c r="B25" s="54"/>
      <c r="C25" s="55"/>
      <c r="D25" s="15">
        <v>0</v>
      </c>
      <c r="E25" s="15">
        <v>0</v>
      </c>
      <c r="F25" s="15">
        <v>0</v>
      </c>
      <c r="G25" s="15">
        <f t="shared" si="5"/>
        <v>0</v>
      </c>
    </row>
    <row r="26" spans="1:7" ht="15" customHeight="1" x14ac:dyDescent="0.15">
      <c r="A26" s="69" t="s">
        <v>158</v>
      </c>
      <c r="B26" s="54"/>
      <c r="C26" s="55"/>
      <c r="D26" s="17">
        <f t="shared" ref="D26:E26" si="9">D18+D25</f>
        <v>672.78</v>
      </c>
      <c r="E26" s="17">
        <f t="shared" si="9"/>
        <v>645.52641739638398</v>
      </c>
      <c r="F26" s="17">
        <f>F18+F25</f>
        <v>763.40199999999982</v>
      </c>
      <c r="G26" s="17">
        <f t="shared" si="5"/>
        <v>2081.708417396384</v>
      </c>
    </row>
    <row r="27" spans="1:7" ht="12.75" customHeight="1" x14ac:dyDescent="0.15">
      <c r="A27" s="61" t="s">
        <v>159</v>
      </c>
      <c r="B27" s="60" t="s">
        <v>160</v>
      </c>
      <c r="C27" s="55"/>
      <c r="D27" s="11">
        <f t="shared" ref="D27:F27" si="10">D19+D22+D23</f>
        <v>672.78</v>
      </c>
      <c r="E27" s="11">
        <f t="shared" si="10"/>
        <v>645.52641739638398</v>
      </c>
      <c r="F27" s="11">
        <f t="shared" si="10"/>
        <v>545.40999999999985</v>
      </c>
      <c r="G27" s="16">
        <f t="shared" si="5"/>
        <v>1863.7164173963838</v>
      </c>
    </row>
    <row r="28" spans="1:7" ht="12.75" customHeight="1" x14ac:dyDescent="0.15">
      <c r="A28" s="57"/>
      <c r="B28" s="60" t="s">
        <v>161</v>
      </c>
      <c r="C28" s="55"/>
      <c r="D28" s="11">
        <f t="shared" ref="D28:F28" si="11">D25+D24</f>
        <v>0</v>
      </c>
      <c r="E28" s="11">
        <f t="shared" si="11"/>
        <v>0</v>
      </c>
      <c r="F28" s="11">
        <f t="shared" si="11"/>
        <v>217.99199999999999</v>
      </c>
      <c r="G28" s="16">
        <f t="shared" si="5"/>
        <v>217.99199999999999</v>
      </c>
    </row>
    <row r="29" spans="1:7" ht="15.75" customHeight="1" x14ac:dyDescent="0.15"/>
    <row r="30" spans="1:7" ht="12.75" customHeight="1" x14ac:dyDescent="0.15">
      <c r="A30" s="32" t="s">
        <v>162</v>
      </c>
      <c r="B30" s="33"/>
      <c r="C30" s="33"/>
      <c r="D30" s="34"/>
      <c r="E30" s="34"/>
      <c r="F30" s="34"/>
      <c r="G30" s="34"/>
    </row>
    <row r="31" spans="1:7" s="31" customFormat="1" ht="32" customHeight="1" x14ac:dyDescent="0.15">
      <c r="A31" s="67" t="s">
        <v>197</v>
      </c>
      <c r="B31" s="68"/>
      <c r="C31" s="68"/>
      <c r="D31" s="68"/>
      <c r="E31" s="68"/>
      <c r="F31" s="68"/>
      <c r="G31" s="68"/>
    </row>
    <row r="32" spans="1:7" s="31" customFormat="1" x14ac:dyDescent="0.15">
      <c r="A32" s="47" t="s">
        <v>215</v>
      </c>
      <c r="B32" s="47"/>
      <c r="C32" s="47"/>
      <c r="D32" s="47"/>
      <c r="E32" s="47"/>
      <c r="F32" s="47"/>
      <c r="G32" s="47"/>
    </row>
    <row r="33" spans="1:7" s="31" customFormat="1" x14ac:dyDescent="0.15">
      <c r="A33" s="47" t="s">
        <v>202</v>
      </c>
      <c r="B33" s="47"/>
      <c r="C33" s="47"/>
      <c r="D33" s="47"/>
      <c r="E33" s="47"/>
      <c r="F33" s="47"/>
      <c r="G33" s="47"/>
    </row>
    <row r="34" spans="1:7" s="31" customFormat="1" x14ac:dyDescent="0.15">
      <c r="A34" s="47" t="s">
        <v>203</v>
      </c>
      <c r="B34" s="47"/>
      <c r="C34" s="47"/>
      <c r="D34" s="47"/>
      <c r="E34" s="47"/>
      <c r="F34" s="47"/>
      <c r="G34" s="47"/>
    </row>
    <row r="35" spans="1:7" s="31" customFormat="1" x14ac:dyDescent="0.15">
      <c r="A35" s="46" t="s">
        <v>204</v>
      </c>
      <c r="B35" s="46"/>
      <c r="C35" s="46"/>
      <c r="D35" s="46"/>
      <c r="E35" s="46"/>
      <c r="F35" s="46"/>
      <c r="G35" s="46"/>
    </row>
    <row r="36" spans="1:7" s="31" customFormat="1" ht="45" customHeight="1" x14ac:dyDescent="0.15">
      <c r="A36" s="49" t="s">
        <v>209</v>
      </c>
      <c r="B36" s="50"/>
      <c r="C36" s="50"/>
      <c r="D36" s="50"/>
      <c r="E36" s="50"/>
      <c r="F36" s="50"/>
      <c r="G36" s="50"/>
    </row>
    <row r="37" spans="1:7" ht="15" customHeight="1" x14ac:dyDescent="0.15">
      <c r="A37" s="47" t="s">
        <v>205</v>
      </c>
      <c r="B37" s="47"/>
      <c r="C37" s="47"/>
      <c r="D37" s="47"/>
      <c r="E37" s="47"/>
      <c r="F37" s="47"/>
      <c r="G37" s="47"/>
    </row>
    <row r="38" spans="1:7" x14ac:dyDescent="0.15">
      <c r="A38" s="35" t="s">
        <v>200</v>
      </c>
      <c r="B38" s="37"/>
      <c r="C38" s="37"/>
      <c r="D38" s="37"/>
      <c r="E38" s="37"/>
      <c r="F38" s="37"/>
      <c r="G38" s="37"/>
    </row>
    <row r="39" spans="1:7" ht="13" x14ac:dyDescent="0.15">
      <c r="A39" s="48" t="s">
        <v>201</v>
      </c>
      <c r="B39" s="48"/>
      <c r="C39" s="48"/>
      <c r="D39" s="48"/>
      <c r="E39" s="48"/>
      <c r="F39" s="48"/>
      <c r="G39" s="48"/>
    </row>
    <row r="40" spans="1:7" ht="15.75" customHeight="1" x14ac:dyDescent="0.15">
      <c r="A40" s="32"/>
      <c r="B40" s="33"/>
      <c r="C40" s="33"/>
      <c r="D40" s="33"/>
      <c r="E40" s="33"/>
      <c r="F40" s="33"/>
      <c r="G40" s="33"/>
    </row>
    <row r="41" spans="1:7" ht="15.75" customHeight="1" x14ac:dyDescent="0.15"/>
    <row r="42" spans="1:7" ht="23.25" customHeight="1" x14ac:dyDescent="0.15"/>
    <row r="43" spans="1:7" ht="15.75" customHeight="1" x14ac:dyDescent="0.15"/>
    <row r="44" spans="1:7" ht="15.75" customHeight="1" x14ac:dyDescent="0.15"/>
    <row r="45" spans="1:7" ht="37" customHeight="1" x14ac:dyDescent="0.15"/>
    <row r="46" spans="1:7" ht="15.75" customHeight="1" x14ac:dyDescent="0.15"/>
    <row r="47" spans="1:7" ht="13" x14ac:dyDescent="0.15"/>
    <row r="48" spans="1:7" ht="30" customHeight="1" x14ac:dyDescent="0.15">
      <c r="A48" s="51"/>
      <c r="B48" s="52"/>
      <c r="C48" s="52"/>
      <c r="D48" s="52"/>
      <c r="E48" s="52"/>
      <c r="F48" s="52"/>
      <c r="G48" s="52"/>
    </row>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sheetData>
  <mergeCells count="34">
    <mergeCell ref="A31:G31"/>
    <mergeCell ref="A32:G32"/>
    <mergeCell ref="A33:G33"/>
    <mergeCell ref="A34:G34"/>
    <mergeCell ref="A26:C26"/>
    <mergeCell ref="A27:A28"/>
    <mergeCell ref="B27:C27"/>
    <mergeCell ref="B28:C28"/>
    <mergeCell ref="D4:G4"/>
    <mergeCell ref="A5:A6"/>
    <mergeCell ref="B5:B6"/>
    <mergeCell ref="C5:C6"/>
    <mergeCell ref="D5:F5"/>
    <mergeCell ref="G5:G6"/>
    <mergeCell ref="A25:C25"/>
    <mergeCell ref="B9:B10"/>
    <mergeCell ref="A13:C13"/>
    <mergeCell ref="A15:C15"/>
    <mergeCell ref="A16:C16"/>
    <mergeCell ref="A17:C17"/>
    <mergeCell ref="A9:A10"/>
    <mergeCell ref="B19:C19"/>
    <mergeCell ref="B20:C20"/>
    <mergeCell ref="B21:C21"/>
    <mergeCell ref="B22:C22"/>
    <mergeCell ref="A18:C18"/>
    <mergeCell ref="A19:A24"/>
    <mergeCell ref="B23:C23"/>
    <mergeCell ref="B24:C24"/>
    <mergeCell ref="A35:G35"/>
    <mergeCell ref="A37:G37"/>
    <mergeCell ref="A39:G39"/>
    <mergeCell ref="A36:G36"/>
    <mergeCell ref="A48:G48"/>
  </mergeCells>
  <pageMargins left="0.7" right="0.7" top="0.75" bottom="0.75" header="0" footer="0"/>
  <pageSetup paperSize="9" scale="62"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topLeftCell="A22" zoomScaleNormal="100" zoomScaleSheetLayoutView="120" workbookViewId="0">
      <selection activeCell="A23" sqref="A23"/>
    </sheetView>
  </sheetViews>
  <sheetFormatPr baseColWidth="10" defaultColWidth="14.5" defaultRowHeight="15" customHeight="1" outlineLevelCol="1" x14ac:dyDescent="0.15"/>
  <cols>
    <col min="1" max="1" width="52.5" customWidth="1" outlineLevel="1"/>
    <col min="2" max="4" width="20" customWidth="1" outlineLevel="1"/>
    <col min="5" max="26" width="10.6640625" customWidth="1"/>
  </cols>
  <sheetData>
    <row r="1" spans="1:4" ht="15.75" customHeight="1" x14ac:dyDescent="0.2">
      <c r="A1" s="1" t="s">
        <v>0</v>
      </c>
    </row>
    <row r="2" spans="1:4" ht="18" customHeight="1" x14ac:dyDescent="0.2">
      <c r="A2" s="3" t="s">
        <v>163</v>
      </c>
    </row>
    <row r="3" spans="1:4" ht="12.75" customHeight="1" x14ac:dyDescent="0.15">
      <c r="A3" s="7" t="s">
        <v>136</v>
      </c>
    </row>
    <row r="4" spans="1:4" ht="18" customHeight="1" x14ac:dyDescent="0.2">
      <c r="A4" s="3"/>
      <c r="B4" s="21"/>
    </row>
    <row r="5" spans="1:4" ht="56.25" customHeight="1" x14ac:dyDescent="0.15">
      <c r="A5" s="4" t="s">
        <v>164</v>
      </c>
      <c r="B5" s="8" t="s">
        <v>139</v>
      </c>
      <c r="C5" s="8" t="s">
        <v>165</v>
      </c>
      <c r="D5" s="8" t="s">
        <v>166</v>
      </c>
    </row>
    <row r="6" spans="1:4" ht="12.75" customHeight="1" x14ac:dyDescent="0.15">
      <c r="A6" s="6" t="s">
        <v>167</v>
      </c>
      <c r="B6" s="11">
        <v>33.980000000000004</v>
      </c>
      <c r="C6" s="22">
        <v>0</v>
      </c>
      <c r="D6" s="22">
        <v>0</v>
      </c>
    </row>
    <row r="7" spans="1:4" ht="12.75" customHeight="1" x14ac:dyDescent="0.15">
      <c r="A7" s="6" t="s">
        <v>168</v>
      </c>
      <c r="B7" s="11">
        <v>24.2</v>
      </c>
      <c r="C7" s="22">
        <v>0</v>
      </c>
      <c r="D7" s="22">
        <v>0</v>
      </c>
    </row>
    <row r="8" spans="1:4" ht="12.75" customHeight="1" x14ac:dyDescent="0.15">
      <c r="A8" s="6" t="s">
        <v>169</v>
      </c>
      <c r="B8" s="11">
        <v>346.99</v>
      </c>
      <c r="C8" s="23">
        <v>22.8</v>
      </c>
      <c r="D8" s="22">
        <v>0</v>
      </c>
    </row>
    <row r="9" spans="1:4" ht="12.75" customHeight="1" x14ac:dyDescent="0.15">
      <c r="A9" s="6" t="s">
        <v>170</v>
      </c>
      <c r="B9" s="11">
        <v>0.37</v>
      </c>
      <c r="C9" s="22">
        <v>0</v>
      </c>
      <c r="D9" s="22">
        <v>0</v>
      </c>
    </row>
    <row r="10" spans="1:4" ht="12.75" customHeight="1" x14ac:dyDescent="0.15">
      <c r="A10" s="6" t="s">
        <v>171</v>
      </c>
      <c r="B10" s="11">
        <v>444.49</v>
      </c>
      <c r="C10" s="22">
        <v>0</v>
      </c>
      <c r="D10" s="22">
        <v>0</v>
      </c>
    </row>
    <row r="11" spans="1:4" ht="12.75" customHeight="1" x14ac:dyDescent="0.15">
      <c r="A11" s="6" t="s">
        <v>172</v>
      </c>
      <c r="B11" s="11">
        <v>97.49</v>
      </c>
      <c r="C11" s="22">
        <v>0</v>
      </c>
      <c r="D11" s="22">
        <v>0</v>
      </c>
    </row>
    <row r="12" spans="1:4" ht="12.75" customHeight="1" x14ac:dyDescent="0.15">
      <c r="A12" s="6" t="s">
        <v>173</v>
      </c>
      <c r="B12" s="11">
        <v>475.15</v>
      </c>
      <c r="C12" s="23">
        <f>18.5-10.509</f>
        <v>7.9909999999999997</v>
      </c>
      <c r="D12" s="22">
        <v>0</v>
      </c>
    </row>
    <row r="13" spans="1:4" ht="12.75" customHeight="1" x14ac:dyDescent="0.15">
      <c r="A13" s="6" t="s">
        <v>174</v>
      </c>
      <c r="B13" s="11">
        <v>86.12</v>
      </c>
      <c r="C13" s="22">
        <v>0</v>
      </c>
      <c r="D13" s="22">
        <v>0</v>
      </c>
    </row>
    <row r="14" spans="1:4" ht="12.75" customHeight="1" x14ac:dyDescent="0.15">
      <c r="A14" s="6" t="s">
        <v>175</v>
      </c>
      <c r="B14" s="11">
        <v>0</v>
      </c>
      <c r="C14" s="22">
        <v>0</v>
      </c>
      <c r="D14" s="22">
        <v>0</v>
      </c>
    </row>
    <row r="15" spans="1:4" ht="12.75" customHeight="1" x14ac:dyDescent="0.15">
      <c r="A15" s="6" t="s">
        <v>176</v>
      </c>
      <c r="B15" s="11">
        <v>43.83</v>
      </c>
      <c r="C15" s="22">
        <v>0</v>
      </c>
      <c r="D15" s="22">
        <v>0</v>
      </c>
    </row>
    <row r="16" spans="1:4" ht="12.75" customHeight="1" x14ac:dyDescent="0.15">
      <c r="A16" s="6" t="s">
        <v>177</v>
      </c>
      <c r="B16" s="11">
        <v>52.59</v>
      </c>
      <c r="C16" s="22">
        <v>0</v>
      </c>
      <c r="D16" s="22">
        <v>0</v>
      </c>
    </row>
    <row r="17" spans="1:4" ht="12.75" customHeight="1" x14ac:dyDescent="0.15">
      <c r="A17" s="6" t="s">
        <v>178</v>
      </c>
      <c r="B17" s="11">
        <v>9.52</v>
      </c>
      <c r="C17" s="22">
        <v>0</v>
      </c>
      <c r="D17" s="22">
        <v>0</v>
      </c>
    </row>
    <row r="18" spans="1:4" ht="12.75" customHeight="1" x14ac:dyDescent="0.15">
      <c r="A18" s="45" t="s">
        <v>211</v>
      </c>
      <c r="B18" s="11">
        <v>248.99</v>
      </c>
      <c r="C18" s="22">
        <v>0</v>
      </c>
      <c r="D18" s="22">
        <v>0</v>
      </c>
    </row>
    <row r="19" spans="1:4" ht="12.75" customHeight="1" x14ac:dyDescent="0.15">
      <c r="A19" s="24" t="s">
        <v>139</v>
      </c>
      <c r="B19" s="25">
        <f t="shared" ref="B19:D19" si="0">SUM(B6:B18)</f>
        <v>1863.7199999999998</v>
      </c>
      <c r="C19" s="26">
        <f t="shared" si="0"/>
        <v>30.791</v>
      </c>
      <c r="D19" s="26">
        <f t="shared" si="0"/>
        <v>0</v>
      </c>
    </row>
    <row r="20" spans="1:4" ht="12.75" customHeight="1" x14ac:dyDescent="0.15">
      <c r="A20" s="7" t="s">
        <v>179</v>
      </c>
    </row>
    <row r="21" spans="1:4" ht="15.75" customHeight="1" x14ac:dyDescent="0.15"/>
    <row r="22" spans="1:4" ht="105" customHeight="1" x14ac:dyDescent="0.15">
      <c r="A22" s="48" t="s">
        <v>213</v>
      </c>
      <c r="B22" s="70"/>
      <c r="C22" s="70"/>
      <c r="D22" s="70"/>
    </row>
    <row r="23" spans="1:4" ht="12.75" customHeight="1" x14ac:dyDescent="0.15">
      <c r="A23" s="20"/>
      <c r="B23" s="19"/>
      <c r="C23" s="19"/>
      <c r="D23" s="19"/>
    </row>
    <row r="24" spans="1:4" ht="12.75" customHeight="1" x14ac:dyDescent="0.15">
      <c r="A24" s="20"/>
      <c r="B24" s="19"/>
      <c r="C24" s="19"/>
      <c r="D24" s="19"/>
    </row>
    <row r="25" spans="1:4" ht="12.75" customHeight="1" x14ac:dyDescent="0.15">
      <c r="A25" s="20"/>
      <c r="B25" s="19"/>
      <c r="C25" s="19"/>
      <c r="D25" s="19"/>
    </row>
    <row r="26" spans="1:4" ht="15.75" customHeight="1" x14ac:dyDescent="0.15"/>
    <row r="27" spans="1:4" ht="15.75" customHeight="1" x14ac:dyDescent="0.15"/>
    <row r="28" spans="1:4" ht="15.75" customHeight="1" x14ac:dyDescent="0.15"/>
    <row r="29" spans="1:4" ht="15.75" customHeight="1" x14ac:dyDescent="0.15"/>
    <row r="30" spans="1:4" ht="15.75" customHeight="1" x14ac:dyDescent="0.15">
      <c r="A30" s="38"/>
    </row>
    <row r="31" spans="1:4" ht="15.75" customHeight="1" x14ac:dyDescent="0.15"/>
    <row r="32" spans="1:4"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22:D22"/>
  </mergeCells>
  <pageMargins left="0.7" right="0.7" top="0.75" bottom="0.75" header="0" footer="0"/>
  <pageSetup paperSize="9" scale="91"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zoomScaleNormal="100" workbookViewId="0"/>
  </sheetViews>
  <sheetFormatPr baseColWidth="10" defaultColWidth="14.5" defaultRowHeight="15" customHeight="1" outlineLevelCol="1" x14ac:dyDescent="0.15"/>
  <cols>
    <col min="1" max="1" width="75.6640625" customWidth="1" outlineLevel="1"/>
    <col min="2" max="4" width="20.5" customWidth="1" outlineLevel="1"/>
    <col min="5" max="5" width="9.6640625" customWidth="1" outlineLevel="1"/>
    <col min="6" max="26" width="10.6640625" customWidth="1"/>
  </cols>
  <sheetData>
    <row r="1" spans="1:8" ht="15.75" customHeight="1" x14ac:dyDescent="0.2">
      <c r="A1" s="1" t="s">
        <v>0</v>
      </c>
    </row>
    <row r="2" spans="1:8" ht="18" customHeight="1" x14ac:dyDescent="0.2">
      <c r="A2" s="3" t="s">
        <v>180</v>
      </c>
    </row>
    <row r="3" spans="1:8" ht="12.75" customHeight="1" x14ac:dyDescent="0.15">
      <c r="A3" s="7" t="s">
        <v>136</v>
      </c>
    </row>
    <row r="5" spans="1:8" ht="58" x14ac:dyDescent="0.15">
      <c r="A5" s="4" t="s">
        <v>181</v>
      </c>
      <c r="B5" s="27" t="s">
        <v>182</v>
      </c>
      <c r="C5" s="27" t="s">
        <v>183</v>
      </c>
      <c r="D5" s="8" t="s">
        <v>184</v>
      </c>
      <c r="G5" s="28"/>
      <c r="H5" s="28"/>
    </row>
    <row r="6" spans="1:8" ht="29.25" customHeight="1" x14ac:dyDescent="0.15">
      <c r="A6" s="10" t="s">
        <v>185</v>
      </c>
      <c r="B6" s="11">
        <v>104.50167999999999</v>
      </c>
      <c r="C6" s="11">
        <v>113.49032</v>
      </c>
      <c r="D6" s="11">
        <f t="shared" ref="D6:D7" si="0">C6+B6</f>
        <v>217.99199999999999</v>
      </c>
    </row>
    <row r="7" spans="1:8" ht="27.75" customHeight="1" x14ac:dyDescent="0.15">
      <c r="A7" s="10" t="s">
        <v>186</v>
      </c>
      <c r="B7" s="11">
        <v>0</v>
      </c>
      <c r="C7" s="11">
        <v>0</v>
      </c>
      <c r="D7" s="11">
        <f t="shared" si="0"/>
        <v>0</v>
      </c>
    </row>
    <row r="8" spans="1:8" ht="12.75" customHeight="1" x14ac:dyDescent="0.15">
      <c r="A8" s="24" t="s">
        <v>139</v>
      </c>
      <c r="B8" s="25">
        <f t="shared" ref="B8:D8" si="1">SUM(B6:B7)</f>
        <v>104.50167999999999</v>
      </c>
      <c r="C8" s="25">
        <f t="shared" si="1"/>
        <v>113.49032</v>
      </c>
      <c r="D8" s="25">
        <f t="shared" si="1"/>
        <v>217.99199999999999</v>
      </c>
    </row>
    <row r="9" spans="1:8" ht="12.75" customHeight="1" x14ac:dyDescent="0.15">
      <c r="A9" s="7" t="s">
        <v>187</v>
      </c>
    </row>
    <row r="12" spans="1:8" ht="12.75" customHeight="1" x14ac:dyDescent="0.15">
      <c r="A12" s="7" t="s">
        <v>188</v>
      </c>
    </row>
    <row r="13" spans="1:8" ht="15" customHeight="1" x14ac:dyDescent="0.15">
      <c r="A13" s="29" t="s">
        <v>189</v>
      </c>
    </row>
    <row r="14" spans="1:8" ht="15" customHeight="1" x14ac:dyDescent="0.15">
      <c r="A14" s="29" t="s">
        <v>190</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paperSize="9" scale="8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topLeftCell="A13" zoomScaleNormal="100" workbookViewId="0">
      <selection activeCell="A26" sqref="A26"/>
    </sheetView>
  </sheetViews>
  <sheetFormatPr baseColWidth="10" defaultColWidth="14.5" defaultRowHeight="15" customHeight="1" outlineLevelCol="1" x14ac:dyDescent="0.15"/>
  <cols>
    <col min="1" max="1" width="55.5" customWidth="1" outlineLevel="1"/>
    <col min="2" max="7" width="18.33203125" customWidth="1" outlineLevel="1"/>
    <col min="8" max="8" width="20.1640625" customWidth="1" outlineLevel="1"/>
    <col min="9" max="26" width="10.6640625" customWidth="1"/>
  </cols>
  <sheetData>
    <row r="1" spans="1:8" ht="15.75" customHeight="1" x14ac:dyDescent="0.2">
      <c r="A1" s="1" t="s">
        <v>0</v>
      </c>
    </row>
    <row r="2" spans="1:8" ht="18" customHeight="1" x14ac:dyDescent="0.2">
      <c r="A2" s="3" t="s">
        <v>191</v>
      </c>
    </row>
    <row r="3" spans="1:8" ht="12.75" customHeight="1" x14ac:dyDescent="0.15">
      <c r="A3" s="7" t="s">
        <v>136</v>
      </c>
    </row>
    <row r="4" spans="1:8" ht="18" customHeight="1" x14ac:dyDescent="0.2">
      <c r="A4" s="3"/>
    </row>
    <row r="5" spans="1:8" ht="17.25" customHeight="1" x14ac:dyDescent="0.2">
      <c r="A5" s="3"/>
      <c r="B5" s="64" t="s">
        <v>6</v>
      </c>
      <c r="C5" s="55"/>
      <c r="D5" s="64" t="s">
        <v>108</v>
      </c>
      <c r="E5" s="55"/>
      <c r="F5" s="64" t="s">
        <v>133</v>
      </c>
      <c r="G5" s="55"/>
    </row>
    <row r="6" spans="1:8" ht="44" x14ac:dyDescent="0.15">
      <c r="A6" s="4" t="s">
        <v>164</v>
      </c>
      <c r="B6" s="8" t="s">
        <v>192</v>
      </c>
      <c r="C6" s="27" t="s">
        <v>193</v>
      </c>
      <c r="D6" s="8" t="s">
        <v>192</v>
      </c>
      <c r="E6" s="27" t="s">
        <v>194</v>
      </c>
      <c r="F6" s="8" t="s">
        <v>192</v>
      </c>
      <c r="G6" s="27" t="s">
        <v>195</v>
      </c>
      <c r="H6" s="8" t="s">
        <v>139</v>
      </c>
    </row>
    <row r="7" spans="1:8" ht="12.75" customHeight="1" x14ac:dyDescent="0.15">
      <c r="A7" s="6" t="s">
        <v>167</v>
      </c>
      <c r="B7" s="30">
        <v>0</v>
      </c>
      <c r="C7" s="30">
        <v>0</v>
      </c>
      <c r="D7" s="30">
        <v>0</v>
      </c>
      <c r="E7" s="30">
        <v>13.48</v>
      </c>
      <c r="F7" s="30">
        <v>20.5</v>
      </c>
      <c r="G7" s="30">
        <v>0</v>
      </c>
      <c r="H7" s="30">
        <f t="shared" ref="H7:H19" si="0">SUM(B7:G7)</f>
        <v>33.980000000000004</v>
      </c>
    </row>
    <row r="8" spans="1:8" ht="12.75" customHeight="1" x14ac:dyDescent="0.15">
      <c r="A8" s="6" t="s">
        <v>168</v>
      </c>
      <c r="B8" s="30">
        <v>0</v>
      </c>
      <c r="C8" s="30">
        <v>0</v>
      </c>
      <c r="D8" s="30">
        <v>0</v>
      </c>
      <c r="E8" s="30">
        <v>24.2</v>
      </c>
      <c r="F8" s="30">
        <v>0</v>
      </c>
      <c r="G8" s="30">
        <v>0</v>
      </c>
      <c r="H8" s="30">
        <f t="shared" si="0"/>
        <v>24.2</v>
      </c>
    </row>
    <row r="9" spans="1:8" ht="12.75" customHeight="1" x14ac:dyDescent="0.15">
      <c r="A9" s="6" t="s">
        <v>169</v>
      </c>
      <c r="B9" s="30">
        <v>22.69</v>
      </c>
      <c r="C9" s="30">
        <v>160.86000000000001</v>
      </c>
      <c r="D9" s="30">
        <v>27.47</v>
      </c>
      <c r="E9" s="30">
        <v>96.6</v>
      </c>
      <c r="F9" s="30">
        <v>39.369999999999997</v>
      </c>
      <c r="G9" s="30">
        <v>0</v>
      </c>
      <c r="H9" s="30">
        <f t="shared" si="0"/>
        <v>346.99</v>
      </c>
    </row>
    <row r="10" spans="1:8" ht="12.75" customHeight="1" x14ac:dyDescent="0.15">
      <c r="A10" s="6" t="s">
        <v>170</v>
      </c>
      <c r="B10" s="30">
        <v>0</v>
      </c>
      <c r="C10" s="30">
        <v>0</v>
      </c>
      <c r="D10" s="30">
        <v>0.37</v>
      </c>
      <c r="E10" s="30">
        <v>0</v>
      </c>
      <c r="F10" s="30">
        <v>0</v>
      </c>
      <c r="G10" s="30">
        <v>0</v>
      </c>
      <c r="H10" s="30">
        <f t="shared" si="0"/>
        <v>0.37</v>
      </c>
    </row>
    <row r="11" spans="1:8" ht="12.75" customHeight="1" x14ac:dyDescent="0.15">
      <c r="A11" s="6" t="s">
        <v>171</v>
      </c>
      <c r="B11" s="30">
        <v>10.38</v>
      </c>
      <c r="C11" s="30">
        <v>143.57</v>
      </c>
      <c r="D11" s="30">
        <v>105.98</v>
      </c>
      <c r="E11" s="30">
        <v>70.23</v>
      </c>
      <c r="F11" s="30">
        <v>109.56</v>
      </c>
      <c r="G11" s="30">
        <v>4.7699999999999996</v>
      </c>
      <c r="H11" s="30">
        <f t="shared" si="0"/>
        <v>444.49</v>
      </c>
    </row>
    <row r="12" spans="1:8" ht="12.75" customHeight="1" x14ac:dyDescent="0.15">
      <c r="A12" s="6" t="s">
        <v>172</v>
      </c>
      <c r="B12" s="30">
        <v>4.9000000000000004</v>
      </c>
      <c r="C12" s="30">
        <v>50.91</v>
      </c>
      <c r="D12" s="30">
        <v>0.68</v>
      </c>
      <c r="E12" s="30">
        <v>0.51</v>
      </c>
      <c r="F12" s="30">
        <v>37.21</v>
      </c>
      <c r="G12" s="30">
        <v>3.28</v>
      </c>
      <c r="H12" s="30">
        <f t="shared" si="0"/>
        <v>97.49</v>
      </c>
    </row>
    <row r="13" spans="1:8" ht="12.75" customHeight="1" x14ac:dyDescent="0.15">
      <c r="A13" s="6" t="s">
        <v>173</v>
      </c>
      <c r="B13" s="30">
        <v>58.66</v>
      </c>
      <c r="C13" s="30">
        <v>115.21</v>
      </c>
      <c r="D13" s="30">
        <v>49.66</v>
      </c>
      <c r="E13" s="30">
        <v>76.599999999999994</v>
      </c>
      <c r="F13" s="30">
        <v>169.81</v>
      </c>
      <c r="G13" s="30">
        <v>5.21</v>
      </c>
      <c r="H13" s="30">
        <f t="shared" si="0"/>
        <v>475.15</v>
      </c>
    </row>
    <row r="14" spans="1:8" ht="12.75" customHeight="1" x14ac:dyDescent="0.15">
      <c r="A14" s="6" t="s">
        <v>174</v>
      </c>
      <c r="B14" s="30">
        <v>10.14</v>
      </c>
      <c r="C14" s="30">
        <v>31.18</v>
      </c>
      <c r="D14" s="30">
        <v>20.32</v>
      </c>
      <c r="E14" s="30">
        <v>24.48</v>
      </c>
      <c r="F14" s="30">
        <v>0</v>
      </c>
      <c r="G14" s="30">
        <v>0</v>
      </c>
      <c r="H14" s="30">
        <f t="shared" si="0"/>
        <v>86.12</v>
      </c>
    </row>
    <row r="15" spans="1:8" ht="12.75" customHeight="1" x14ac:dyDescent="0.15">
      <c r="A15" s="6" t="s">
        <v>175</v>
      </c>
      <c r="B15" s="30">
        <v>0</v>
      </c>
      <c r="C15" s="30">
        <v>0</v>
      </c>
      <c r="D15" s="30">
        <v>0</v>
      </c>
      <c r="E15" s="30">
        <v>0</v>
      </c>
      <c r="F15" s="30">
        <v>0</v>
      </c>
      <c r="G15" s="30">
        <v>0</v>
      </c>
      <c r="H15" s="30">
        <f t="shared" si="0"/>
        <v>0</v>
      </c>
    </row>
    <row r="16" spans="1:8" ht="12.75" customHeight="1" x14ac:dyDescent="0.15">
      <c r="A16" s="6" t="s">
        <v>176</v>
      </c>
      <c r="B16" s="30">
        <v>1.23</v>
      </c>
      <c r="C16" s="30">
        <v>5.39</v>
      </c>
      <c r="D16" s="30">
        <v>0.38</v>
      </c>
      <c r="E16" s="30">
        <v>36.83</v>
      </c>
      <c r="F16" s="30">
        <v>0</v>
      </c>
      <c r="G16" s="30">
        <v>0</v>
      </c>
      <c r="H16" s="30">
        <f t="shared" si="0"/>
        <v>43.83</v>
      </c>
    </row>
    <row r="17" spans="1:8" ht="12.75" customHeight="1" x14ac:dyDescent="0.15">
      <c r="A17" s="6" t="s">
        <v>177</v>
      </c>
      <c r="B17" s="30">
        <v>0</v>
      </c>
      <c r="C17" s="30">
        <v>0</v>
      </c>
      <c r="D17" s="30">
        <v>6.84</v>
      </c>
      <c r="E17" s="30">
        <v>19.510000000000002</v>
      </c>
      <c r="F17" s="30">
        <v>25.5</v>
      </c>
      <c r="G17" s="30">
        <v>0.74</v>
      </c>
      <c r="H17" s="30">
        <f t="shared" si="0"/>
        <v>52.59</v>
      </c>
    </row>
    <row r="18" spans="1:8" ht="12.75" customHeight="1" x14ac:dyDescent="0.15">
      <c r="A18" s="6" t="s">
        <v>178</v>
      </c>
      <c r="B18" s="30">
        <v>0</v>
      </c>
      <c r="C18" s="30">
        <v>0.86</v>
      </c>
      <c r="D18" s="30">
        <v>7.31</v>
      </c>
      <c r="E18" s="30">
        <v>1.35</v>
      </c>
      <c r="F18" s="30">
        <v>0</v>
      </c>
      <c r="G18" s="30">
        <v>0</v>
      </c>
      <c r="H18" s="30">
        <f t="shared" si="0"/>
        <v>9.52</v>
      </c>
    </row>
    <row r="19" spans="1:8" x14ac:dyDescent="0.15">
      <c r="A19" s="45" t="s">
        <v>212</v>
      </c>
      <c r="B19" s="30">
        <v>56.8</v>
      </c>
      <c r="C19" s="30">
        <v>0</v>
      </c>
      <c r="D19" s="30">
        <v>62.73</v>
      </c>
      <c r="E19" s="30">
        <v>0</v>
      </c>
      <c r="F19" s="30">
        <v>129.46</v>
      </c>
      <c r="G19" s="30">
        <v>0</v>
      </c>
      <c r="H19" s="30">
        <f t="shared" si="0"/>
        <v>248.99</v>
      </c>
    </row>
    <row r="20" spans="1:8" ht="12.75" customHeight="1" x14ac:dyDescent="0.15">
      <c r="A20" s="24" t="s">
        <v>139</v>
      </c>
      <c r="B20" s="25">
        <f t="shared" ref="B20:H20" si="1">SUM(B7:B19)</f>
        <v>164.8</v>
      </c>
      <c r="C20" s="25">
        <f t="shared" si="1"/>
        <v>507.98</v>
      </c>
      <c r="D20" s="25">
        <f t="shared" si="1"/>
        <v>281.74</v>
      </c>
      <c r="E20" s="25">
        <f t="shared" si="1"/>
        <v>363.79</v>
      </c>
      <c r="F20" s="25">
        <f t="shared" si="1"/>
        <v>531.41000000000008</v>
      </c>
      <c r="G20" s="25">
        <f t="shared" si="1"/>
        <v>13.999999999999998</v>
      </c>
      <c r="H20" s="25">
        <f t="shared" si="1"/>
        <v>1863.7199999999998</v>
      </c>
    </row>
    <row r="21" spans="1:8" ht="12.75" customHeight="1" x14ac:dyDescent="0.15">
      <c r="A21" s="7" t="s">
        <v>179</v>
      </c>
    </row>
    <row r="22" spans="1:8" ht="15.75" customHeight="1" x14ac:dyDescent="0.15"/>
    <row r="23" spans="1:8" ht="12.75" customHeight="1" x14ac:dyDescent="0.2">
      <c r="A23" s="18" t="s">
        <v>162</v>
      </c>
    </row>
    <row r="24" spans="1:8" ht="15" customHeight="1" x14ac:dyDescent="0.15">
      <c r="A24" s="29" t="s">
        <v>196</v>
      </c>
    </row>
    <row r="25" spans="1:8" ht="67" customHeight="1" x14ac:dyDescent="0.15">
      <c r="A25" s="48" t="s">
        <v>214</v>
      </c>
      <c r="B25" s="48"/>
      <c r="C25" s="48"/>
      <c r="D25" s="48"/>
      <c r="E25" s="48"/>
      <c r="F25" s="48"/>
      <c r="G25" s="48"/>
      <c r="H25" s="48"/>
    </row>
    <row r="26" spans="1:8" ht="15.75" customHeight="1" x14ac:dyDescent="0.15"/>
    <row r="27" spans="1:8" ht="12.75" customHeight="1" x14ac:dyDescent="0.15">
      <c r="A27" s="19"/>
      <c r="B27" s="19"/>
      <c r="C27" s="19"/>
      <c r="D27" s="19"/>
      <c r="E27" s="19"/>
      <c r="F27" s="19"/>
      <c r="G27" s="19"/>
      <c r="H27" s="19"/>
    </row>
    <row r="28" spans="1:8" ht="15.75" customHeight="1" x14ac:dyDescent="0.15">
      <c r="A28" s="19"/>
      <c r="B28" s="19"/>
      <c r="C28" s="19"/>
      <c r="D28" s="19"/>
      <c r="E28" s="19"/>
      <c r="F28" s="19"/>
      <c r="G28" s="19"/>
      <c r="H28" s="19"/>
    </row>
    <row r="29" spans="1:8" ht="15.75" customHeight="1" x14ac:dyDescent="0.15">
      <c r="A29" s="19"/>
      <c r="B29" s="19"/>
      <c r="C29" s="19"/>
      <c r="D29" s="19"/>
      <c r="E29" s="19"/>
      <c r="F29" s="19"/>
      <c r="G29" s="19"/>
      <c r="H29" s="19"/>
    </row>
    <row r="30" spans="1:8" ht="12.75" customHeight="1" x14ac:dyDescent="0.15">
      <c r="A30" s="19"/>
      <c r="B30" s="19"/>
      <c r="C30" s="19"/>
      <c r="D30" s="19"/>
      <c r="E30" s="19"/>
      <c r="F30" s="19"/>
      <c r="G30" s="19"/>
      <c r="H30" s="19"/>
    </row>
    <row r="31" spans="1:8" ht="12.75" customHeight="1" x14ac:dyDescent="0.15">
      <c r="A31" s="19"/>
      <c r="B31" s="19"/>
      <c r="C31" s="19"/>
      <c r="D31" s="19"/>
      <c r="E31" s="19"/>
      <c r="F31" s="19"/>
      <c r="G31" s="19"/>
      <c r="H31" s="19"/>
    </row>
    <row r="32" spans="1:8" ht="12.75" customHeight="1" x14ac:dyDescent="0.15">
      <c r="A32" s="19"/>
      <c r="B32" s="19"/>
      <c r="C32" s="19"/>
      <c r="D32" s="19"/>
      <c r="E32" s="19"/>
      <c r="F32" s="19"/>
      <c r="G32" s="19"/>
      <c r="H32" s="19"/>
    </row>
    <row r="33" spans="1:8" ht="12.75" customHeight="1" x14ac:dyDescent="0.15">
      <c r="A33" s="19"/>
      <c r="B33" s="19"/>
      <c r="C33" s="19"/>
      <c r="D33" s="19"/>
      <c r="E33" s="19"/>
      <c r="F33" s="19"/>
      <c r="G33" s="19"/>
      <c r="H33" s="19"/>
    </row>
    <row r="34" spans="1:8" ht="15.75" customHeight="1" x14ac:dyDescent="0.15">
      <c r="A34" s="19"/>
      <c r="B34" s="19"/>
      <c r="C34" s="19"/>
      <c r="D34" s="19"/>
      <c r="E34" s="19"/>
      <c r="F34" s="19"/>
      <c r="G34" s="19"/>
      <c r="H34" s="19"/>
    </row>
    <row r="35" spans="1:8" ht="15.75" customHeight="1" x14ac:dyDescent="0.15"/>
    <row r="36" spans="1:8" ht="15.75" customHeight="1" x14ac:dyDescent="0.15"/>
    <row r="37" spans="1:8" ht="15.75" customHeight="1" x14ac:dyDescent="0.15"/>
    <row r="38" spans="1:8" ht="15.75" customHeight="1" x14ac:dyDescent="0.15"/>
    <row r="39" spans="1:8" ht="15.75" customHeight="1" x14ac:dyDescent="0.15"/>
    <row r="40" spans="1:8" ht="15.75" customHeight="1" x14ac:dyDescent="0.15"/>
    <row r="41" spans="1:8" ht="15.75" customHeight="1" x14ac:dyDescent="0.15"/>
    <row r="42" spans="1:8" ht="15.75" customHeight="1" x14ac:dyDescent="0.15"/>
    <row r="43" spans="1:8" ht="15.75" customHeight="1" x14ac:dyDescent="0.15"/>
    <row r="44" spans="1:8" ht="15.75" customHeight="1" x14ac:dyDescent="0.15"/>
    <row r="45" spans="1:8" ht="15.75" customHeight="1" x14ac:dyDescent="0.15"/>
    <row r="46" spans="1:8" ht="15.75" customHeight="1" x14ac:dyDescent="0.15"/>
    <row r="47" spans="1:8" ht="15.75" customHeight="1" x14ac:dyDescent="0.15"/>
    <row r="48" spans="1: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B5:C5"/>
    <mergeCell ref="D5:E5"/>
    <mergeCell ref="F5:G5"/>
    <mergeCell ref="A25:H25"/>
  </mergeCells>
  <pageMargins left="0.7" right="0.7" top="0.75" bottom="0.75" header="0" footer="0"/>
  <pageSetup paperSize="9" scale="66"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lpstr>'2. Risorse'!Area_stampa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2021-12-08T19:30:33Z</dcterms:modified>
</cp:coreProperties>
</file>