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macbookair/Desktop/ANBSC/SITO ANBSC/Risorse finanziarie nazionali, regionali/PIANI DI SVILUPPO E COESIONE/"/>
    </mc:Choice>
  </mc:AlternateContent>
  <xr:revisionPtr revIDLastSave="0" documentId="8_{8525E4E5-47CA-8B46-9C64-12EAECE007B8}" xr6:coauthVersionLast="47" xr6:coauthVersionMax="47" xr10:uidLastSave="{00000000-0000-0000-0000-000000000000}"/>
  <bookViews>
    <workbookView xWindow="0" yWindow="500" windowWidth="19420" windowHeight="10420" activeTab="4"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Strumenti'!$A$1:$G$28</definedName>
    <definedName name="_xlnm_Print_Area" localSheetId="1">'2. Risorse'!$A$1:$G$31</definedName>
    <definedName name="_xlnm_Print_Area" localSheetId="2">'3. Sezione ordinaria'!$A$1:$H$30</definedName>
    <definedName name="_xlnm_Print_Area" localSheetId="3">'4. Sezioni speciali'!$A$1:$I$27</definedName>
    <definedName name="_xlnm_Print_Area" localSheetId="4">'Appendice - Stato'!$A$1:$M$29</definedName>
    <definedName name="Print_Area_0" localSheetId="0">'1. Strumenti'!$A$1:$G$28</definedName>
    <definedName name="Print_Area_0" localSheetId="1">'2. Risorse'!$A$1:$G$31</definedName>
  </definedNames>
  <calcPr calcId="191029"/>
  <extLst>
    <ext uri="GoogleSheetsCustomDataVersion1">
      <go:sheetsCustomData xmlns:go="http://customooxmlschemas.google.com/" r:id="rId9" roundtripDataSignature="AMtx7mhBrRIDEz1iuyzB7u4MLWzzSVKPug=="/>
    </ext>
  </extLst>
</workbook>
</file>

<file path=xl/calcChain.xml><?xml version="1.0" encoding="utf-8"?>
<calcChain xmlns="http://schemas.openxmlformats.org/spreadsheetml/2006/main">
  <c r="E9" i="2" l="1"/>
  <c r="G9" i="2"/>
  <c r="G20" i="5"/>
  <c r="F20" i="5"/>
  <c r="E20" i="5"/>
  <c r="D20" i="5"/>
  <c r="C20" i="5"/>
  <c r="B20" i="5"/>
  <c r="H19" i="5"/>
  <c r="H18" i="5"/>
  <c r="H17" i="5"/>
  <c r="H16" i="5"/>
  <c r="H15" i="5"/>
  <c r="H14" i="5"/>
  <c r="H13" i="5"/>
  <c r="H12" i="5"/>
  <c r="H11" i="5"/>
  <c r="H10" i="5"/>
  <c r="H9" i="5"/>
  <c r="H8" i="5"/>
  <c r="H7" i="5"/>
  <c r="C8" i="4"/>
  <c r="B8" i="4"/>
  <c r="D7" i="4"/>
  <c r="D6" i="4"/>
  <c r="D8" i="4" s="1"/>
  <c r="D19" i="3"/>
  <c r="C19" i="3"/>
  <c r="B19" i="3"/>
  <c r="F30" i="2"/>
  <c r="D30" i="2"/>
  <c r="G27" i="2"/>
  <c r="E26" i="2"/>
  <c r="E30" i="2" s="1"/>
  <c r="F25" i="2"/>
  <c r="E25" i="2"/>
  <c r="D25" i="2"/>
  <c r="F23" i="2"/>
  <c r="D23" i="2"/>
  <c r="G22" i="2"/>
  <c r="D22" i="2"/>
  <c r="E21" i="2"/>
  <c r="G18" i="2"/>
  <c r="F17" i="2"/>
  <c r="F24" i="2" s="1"/>
  <c r="E17" i="2"/>
  <c r="E24" i="2" s="1"/>
  <c r="D17" i="2"/>
  <c r="D24" i="2" s="1"/>
  <c r="G16" i="2"/>
  <c r="F15" i="2"/>
  <c r="D14" i="2"/>
  <c r="D15" i="2" s="1"/>
  <c r="G13" i="2"/>
  <c r="G12" i="2"/>
  <c r="G11" i="2"/>
  <c r="G10" i="2"/>
  <c r="G8" i="2"/>
  <c r="G7" i="2"/>
  <c r="G14" i="2" l="1"/>
  <c r="E20" i="2"/>
  <c r="E28" i="2" s="1"/>
  <c r="H20" i="5"/>
  <c r="E15" i="2"/>
  <c r="E19" i="2" s="1"/>
  <c r="E29" i="2"/>
  <c r="G30" i="2"/>
  <c r="F19" i="2"/>
  <c r="G21" i="2"/>
  <c r="E23" i="2"/>
  <c r="G23" i="2" s="1"/>
  <c r="G26" i="2"/>
  <c r="G25" i="2"/>
  <c r="D19" i="2"/>
  <c r="D29" i="2"/>
  <c r="D20" i="2"/>
  <c r="D28" i="2" s="1"/>
  <c r="G24" i="2"/>
  <c r="F29" i="2"/>
  <c r="F20" i="2"/>
  <c r="F28" i="2" s="1"/>
  <c r="G17" i="2"/>
  <c r="G20" i="2" l="1"/>
  <c r="G15" i="2"/>
  <c r="G19" i="2"/>
  <c r="G28" i="2"/>
  <c r="G29" i="2"/>
</calcChain>
</file>

<file path=xl/sharedStrings.xml><?xml version="1.0" encoding="utf-8"?>
<sst xmlns="http://schemas.openxmlformats.org/spreadsheetml/2006/main" count="379" uniqueCount="214">
  <si>
    <t>PIANO SVILUPPO E COESIONE REGIONE BASILICATA</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</si>
  <si>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</si>
  <si>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</si>
  <si>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</si>
  <si>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</si>
  <si>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</si>
  <si>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</si>
  <si>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BASILICATA</t>
  </si>
  <si>
    <t>APQ AZIONI DI SISTEMA E STUDI DI FATTIBILITÀ - III ATTO INTEGRATIVO</t>
  </si>
  <si>
    <t>BAAR</t>
  </si>
  <si>
    <t>APQ SVILUPPO INDUSTRIA AUDIOVISIVA NEL MEZZOGIORNO - I ATTO INTEGRATIVO</t>
  </si>
  <si>
    <t>BAIB</t>
  </si>
  <si>
    <t>APQ VIABILITÀ</t>
  </si>
  <si>
    <t>BAS02</t>
  </si>
  <si>
    <t>APQ VIABILITÀ - I ATTO INTEGRATIVO</t>
  </si>
  <si>
    <t>BAS03</t>
  </si>
  <si>
    <t>APQ TRASPORTI</t>
  </si>
  <si>
    <t>BAS04</t>
  </si>
  <si>
    <t>APQ VIABILITÀ - II ATTO INTEGRATIVO</t>
  </si>
  <si>
    <t>BAS05</t>
  </si>
  <si>
    <t>APQ VIABILITÀ - III ATTO INTEGRATIVO</t>
  </si>
  <si>
    <t>BAS06</t>
  </si>
  <si>
    <t>APQ TRASPORTI - I ATTO INTEGRATIVO</t>
  </si>
  <si>
    <t>BAS07</t>
  </si>
  <si>
    <t>APQ VIABILITÀ - IV ATTO INTEGRATIVO</t>
  </si>
  <si>
    <t>BAS08</t>
  </si>
  <si>
    <t>APQ AZIONI DI SISTEMA E STUDI DI FATTIBILITÀ</t>
  </si>
  <si>
    <t>BASAS</t>
  </si>
  <si>
    <t>APQ AZIONI DI SISTEMA E STUDI DI FATTIBILITÀ - I ATTO INTEGRATIVO</t>
  </si>
  <si>
    <t>BASAT</t>
  </si>
  <si>
    <t>APQ AREE URBANE</t>
  </si>
  <si>
    <t>BASAU</t>
  </si>
  <si>
    <t>APQ AREE URBANE - I ATTO INTEGRATIVO</t>
  </si>
  <si>
    <t>BASAV</t>
  </si>
  <si>
    <t>APQ BENI ED ATTIVITÀ CULTURALI</t>
  </si>
  <si>
    <t>BASBC</t>
  </si>
  <si>
    <t>APQ BENI ED ATTIVITÀ CULTURALI - I ATTO INTEGRATIVO</t>
  </si>
  <si>
    <t>BASBD</t>
  </si>
  <si>
    <t>APQ BENI ED ATTIVITÀ CULTURALI - II ATTO INTEGRATIVO</t>
  </si>
  <si>
    <t>BASBE</t>
  </si>
  <si>
    <t>APQ BENI ED ATTIVITÀ CULTURALI - III ATTO INTEGRATIVO</t>
  </si>
  <si>
    <t>BASBF</t>
  </si>
  <si>
    <t>APQ BENI ED ATTIVITÀ CULTURALI - IV ATTO INTEGRATIVO</t>
  </si>
  <si>
    <t>BASBG</t>
  </si>
  <si>
    <t>APQ PROMOZIONE E DIFFUSIONE ARTE CONTEMPORANEA E VALORIZZAZIONE CONTESTI ARCHITETTONICI E URBANI NEL SUD</t>
  </si>
  <si>
    <t>BASBV</t>
  </si>
  <si>
    <t>APQ CONTRATTO DI LOCALIZZAZIONE HELESI</t>
  </si>
  <si>
    <t>BASC1</t>
  </si>
  <si>
    <t>APQ CONTRATTO DI LOCALIZZAZIONE MUBEA ITALIA SRL</t>
  </si>
  <si>
    <t>BASC2</t>
  </si>
  <si>
    <t>APQ DIFESA DEL SUOLO</t>
  </si>
  <si>
    <t>BASDS</t>
  </si>
  <si>
    <t>APQ SVILUPPO INDUSTRIA AUDIOVISIVA NEL MEZZOGIORNO</t>
  </si>
  <si>
    <t>BASIA</t>
  </si>
  <si>
    <t>APQ LAVORO E POLITICHE SOCIALI</t>
  </si>
  <si>
    <t>BASPS</t>
  </si>
  <si>
    <t>APQ LAVORO E POLITICHE SOCIALI - I ATTO INTEGRATIVO</t>
  </si>
  <si>
    <t>BASPT</t>
  </si>
  <si>
    <t>APQ TUTELA ACQUE E GESTIONE INTEGRATA RISORSE IDRICHE</t>
  </si>
  <si>
    <t>BASRI</t>
  </si>
  <si>
    <t>APQ TUTELA ACQUE E GESTIONE INTEGRATA RISORSE IDRICHE - I ATTO INTEGRATIVO</t>
  </si>
  <si>
    <t>BASRJ</t>
  </si>
  <si>
    <t>APQ SENSI CONTEMPORANEI 2</t>
  </si>
  <si>
    <t>BASS2</t>
  </si>
  <si>
    <t>APQ SANITÀ - I ATTO INTEGRATIVO</t>
  </si>
  <si>
    <t>BASSA</t>
  </si>
  <si>
    <t>APQ SOCIETÀ DELL'INFORMAZIONE</t>
  </si>
  <si>
    <t>BASSI</t>
  </si>
  <si>
    <t>APQ SOCIETÀ DELL'INFORMAZIONE - I ATTO INTEGRATIVO</t>
  </si>
  <si>
    <t>BASSJ</t>
  </si>
  <si>
    <t>APQ SOCIETÀ DELL'INFORMAZIONE - II ATTO INTEGRATIVO</t>
  </si>
  <si>
    <t>BASSK</t>
  </si>
  <si>
    <t>APQ SVILUPPO LOCALE</t>
  </si>
  <si>
    <t>BASSL</t>
  </si>
  <si>
    <t>APQ SVILUPPO LOCALE - I ATTO INTEGRATIVO</t>
  </si>
  <si>
    <t>BASSM</t>
  </si>
  <si>
    <t>APQ SVILUPPO LOCALE - II ATTO INTEGRATIVO</t>
  </si>
  <si>
    <t>BASSN</t>
  </si>
  <si>
    <t>APQ SVILUPPO LOCALE - III ATTO INTEGRATIVO</t>
  </si>
  <si>
    <t>BASSO</t>
  </si>
  <si>
    <t>APQ SOCIETÀ DELL'INFORMAZIONE - III ATTO INTEGRATIVO</t>
  </si>
  <si>
    <t>BASSY</t>
  </si>
  <si>
    <t>APQ SOCIETÀ DELL'INFORMAZIONE - IV ATTO INTEGRATIVO</t>
  </si>
  <si>
    <t>BASSZ</t>
  </si>
  <si>
    <t>APQ RICERCA</t>
  </si>
  <si>
    <t>BASTE</t>
  </si>
  <si>
    <t>APQ RICERCA - I ATTO INTEGRATIVO</t>
  </si>
  <si>
    <t>BASTF</t>
  </si>
  <si>
    <t>APQ AZIONI DI SISTEMA E STUDI DI FATTIBILITÀ - II ATTO INTEGRATIVO</t>
  </si>
  <si>
    <t>MT19</t>
  </si>
  <si>
    <t>2007-2013</t>
  </si>
  <si>
    <t>AUTOSTRADA SA-RC – BASILICATA</t>
  </si>
  <si>
    <t>NA</t>
  </si>
  <si>
    <t>OBIETTIVI DI SERVIZIO BASILICATA</t>
  </si>
  <si>
    <t>PROGRAMMA REGIONALE DI ATTUAZIONE (PRA) BASILICATA</t>
  </si>
  <si>
    <t>APQ INTERVENTI PER LA TUTELA E LA SALVAGUARDIA DELLA VIABILITÀ A LIVELLO PROVINCIALE MATERA</t>
  </si>
  <si>
    <t>AIMT</t>
  </si>
  <si>
    <t>APQ INTERVENTI PER LA TUTELA E LA SALVAGUARDIA DELLA VIABILITÀA LIVELLO PROVINCIALE POTENZA</t>
  </si>
  <si>
    <t>AIPZ</t>
  </si>
  <si>
    <t>APQ COMPLETAMENTO E RAFFORZAMENTO DEI PACCHETTI INTEGRATI DI OFFERTA TURISTICA (PIOT)</t>
  </si>
  <si>
    <t>BAOT</t>
  </si>
  <si>
    <t>APQ PIANO DI SVILUPPO E COESIONE DELLA CITTÀ DI POTENZA</t>
  </si>
  <si>
    <t>BAR1</t>
  </si>
  <si>
    <t>APQ PIANO DI SVILUPPO E COESIONE DELLA CITTÀ DI MATERA</t>
  </si>
  <si>
    <t>BAR2</t>
  </si>
  <si>
    <t>APQ SANITÀ</t>
  </si>
  <si>
    <t>BASA</t>
  </si>
  <si>
    <t>APQ PROGRAMMA PER LA MESSA IN SICUREZZA E MIGLIORAMENTO DEL PATRIMONIO SCOLASTICO REGIONALE</t>
  </si>
  <si>
    <t>BASU</t>
  </si>
  <si>
    <t>APQ BASILICATA INFRASTRUTTURE STRADALI</t>
  </si>
  <si>
    <t>CB02</t>
  </si>
  <si>
    <t>APQ BASILICATA FERROVIE</t>
  </si>
  <si>
    <t>CB03</t>
  </si>
  <si>
    <t>APQ SISTEMA UNIVERSITARIO BASILICATA</t>
  </si>
  <si>
    <t>CB04</t>
  </si>
  <si>
    <t>APQ SETTORE IDRICO DEPURAZIONE</t>
  </si>
  <si>
    <t>CB09</t>
  </si>
  <si>
    <t>APQ SETTORE IDRICO COLLETTAMENTO</t>
  </si>
  <si>
    <t>CB10</t>
  </si>
  <si>
    <t>APQ MONITORAGGIO DEL PATRIMONIO NATURALISTICO AI FINI DELLA CONSERVAZIONE DELLA BIODIVERSITÀ</t>
  </si>
  <si>
    <t>CB11</t>
  </si>
  <si>
    <t>APQ FRANE E VERSANTI</t>
  </si>
  <si>
    <t>CBFV</t>
  </si>
  <si>
    <t>APQ MANUTENZIONE STRAORDINARIA DEL TERRITORIO</t>
  </si>
  <si>
    <t>CBMT</t>
  </si>
  <si>
    <t>APQ SMART CITIES, COMMUNITIES AND SOCIAL INNOVATION; SOLUZIONI INNOVATIVE PER UNA CITTÀ DIFFUSA ECOSOSTENIBILE</t>
  </si>
  <si>
    <t>SMAR</t>
  </si>
  <si>
    <t>STRUMENTI DI ATTUAZIONE DIRETTA</t>
  </si>
  <si>
    <t>2014-2020</t>
  </si>
  <si>
    <t>PATTO REGIONE BASILICATA</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</si>
  <si>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</si>
  <si>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</si>
  <si>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</si>
  <si>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</si>
  <si>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t>Totale</t>
  </si>
  <si>
    <t>Delibera CIPE n. 26 del 10/08/2016, Delibera Cipe n. 14 del 04/04/2019, Delibera CIPE n. 29 del 20/05/2019</t>
  </si>
  <si>
    <t>Delibera CIPE n. 62 del 03/08/2011, Delibera CIPE n. 78 del 30/09/2011, Delibera CIPE n. 8 del 20/01/2012, Delibera CIPE n. 60 del 30/04/2012, Delibera CIPE n. 87 del 03/08/2012, Delibera CIPE n. 88 del 03/08/2012, Delibera CIPE n. 21 del 30/06/2014, Delibera CIPE n. 33 del 01/08/2014, Delibera CIPE n. 28 del 20/02/2015, Delibera CIPE n. 29 del 20/02/2015, Delibera CIPE n. 7 del 20/07/2016, Delibera CIPE n. 97 del 22/12/2017</t>
  </si>
  <si>
    <t>Delibera CIPE n. 82 del 2007, Delibera CIPE n. 79 del 11/07/2012</t>
  </si>
  <si>
    <t>Delibera CIPE n. 62 del 03/08/2011</t>
  </si>
  <si>
    <t>Legge n. 662/1996, Delibera CIPE n. 29 del 21/03/1997, Delibera CIPE n. 41 del 23/03/2012</t>
  </si>
  <si>
    <t>[A] Totale assegnazioni (non destinate a CIS o normate da disposizioni di legge)</t>
  </si>
  <si>
    <t>Delibera CIPE n. 62 del 03/08/2011, Delibera CIPE n. 54 del 01/12/2016</t>
  </si>
  <si>
    <t>CIS NAPOLI-BARI – QUOTA BASILICATA</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</si>
  <si>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</si>
  <si>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</si>
  <si>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</si>
  <si>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</si>
  <si>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</si>
  <si>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</si>
  <si>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t>[G] Risorse per CIS</t>
  </si>
  <si>
    <t>[H] Risorse derivanti da assegnazioni di legge</t>
  </si>
  <si>
    <t xml:space="preserve">[I] Risorse riprogrammabili a esito valutazione ex art. 44 e assegnate in sezioni speciali ex art. 241 e 242 </t>
  </si>
  <si>
    <t>[L] Nuove assegnazioni FSC 2014-2020 per sezioni speciali PSC</t>
  </si>
  <si>
    <t xml:space="preserve">[M] Totale risorse PSC [M = E +  L] </t>
  </si>
  <si>
    <t>di cui:
Articolazione per sezioni PSC</t>
  </si>
  <si>
    <t xml:space="preserve">[N] Sezione ordinaria PSC [N = F + G + H] </t>
  </si>
  <si>
    <t>[O] Sezioni speciali PSC [O = I + L]</t>
  </si>
  <si>
    <t>Note</t>
  </si>
  <si>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</si>
  <si>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</si>
  <si>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</si>
  <si>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</si>
  <si>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</si>
  <si>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</si>
  <si>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</si>
  <si>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</si>
  <si>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</si>
  <si>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</si>
  <si>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</si>
  <si>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</si>
  <si>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</si>
  <si>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</si>
  <si>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</si>
  <si>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 xml:space="preserve">12 CAPACITA' AMMINISTRATIVA </t>
  </si>
  <si>
    <t>Fonte: Sistema Nazionale di Monitoraggio al 30/06/2020 e esiti istruttoria art. 44, comma 7, DL 34/2019 e s.m.i</t>
  </si>
  <si>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</si>
  <si>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</si>
  <si>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</si>
  <si>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</si>
  <si>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</si>
  <si>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</si>
  <si>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</si>
  <si>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</si>
  <si>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</si>
  <si>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</si>
  <si>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</si>
  <si>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</si>
  <si>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</si>
  <si>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</si>
  <si>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</si>
  <si>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</si>
  <si>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t>12 CAPACITA' AMMINISTRATIVA</t>
  </si>
  <si>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</si>
  <si>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rgb="FF000000"/>
        <rFont val="Arial"/>
        <family val="2"/>
      </rPr>
      <t xml:space="preserve">2 </t>
    </r>
    <r>
      <rPr>
        <sz val="10"/>
        <color rgb="FF000000"/>
        <rFont val="Arial"/>
        <family val="2"/>
      </rPr>
      <t>Relativamente alle assegnazioni riferite all'Autostrada SA-RC - TRATTA BASILICATA, l'importo è trasferito direttamente al Concessionario che assicura anche il monitoraggio complessivo</t>
    </r>
  </si>
  <si>
    <r>
      <t>AUTOSTRADA SA-RC – TRATTA BASILICATA</t>
    </r>
    <r>
      <rPr>
        <vertAlign val="superscript"/>
        <sz val="10"/>
        <color rgb="FF000000"/>
        <rFont val="Arial"/>
        <family val="2"/>
      </rPr>
      <t xml:space="preserve"> 2</t>
    </r>
  </si>
  <si>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</si>
  <si>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t>Provenienza contabile delle risorse</t>
    </r>
    <r>
      <rPr>
        <b/>
        <vertAlign val="superscript"/>
        <sz val="10"/>
        <color rgb="FF000000"/>
        <rFont val="Arial"/>
        <family val="2"/>
      </rPr>
      <t xml:space="preserve"> 1</t>
    </r>
  </si>
  <si>
    <r>
      <t>Ciclo di programmazione 
(strategia di riferimento e monitoraggio)</t>
    </r>
    <r>
      <rPr>
        <b/>
        <vertAlign val="superscript"/>
        <sz val="10"/>
        <color rgb="FF000000"/>
        <rFont val="Arial"/>
        <family val="2"/>
      </rPr>
      <t xml:space="preserve"> 1</t>
    </r>
  </si>
  <si>
    <r>
      <rPr>
        <vertAlign val="superscript"/>
        <sz val="10"/>
        <color theme="1"/>
        <rFont val="Arial"/>
        <family val="2"/>
      </rPr>
      <t xml:space="preserve">5 </t>
    </r>
    <r>
      <rPr>
        <sz val="10"/>
        <color theme="1"/>
        <rFont val="Arial"/>
        <family val="2"/>
      </rPr>
      <t>La dotazione FSC 2007-2013 è al netto di risorse per sanzioni per il mancato conseguimento di Obbligazioni Giuridicamente Vincolanti, disposte con delibera n. 21/2014 per 23,69 Meuro, con delibera n. 7/2016 per  2,28 Meuro, con delibera n. 97/2017 per 28,34 Meuro.</t>
    </r>
  </si>
  <si>
    <r>
      <rPr>
        <vertAlign val="superscript"/>
        <sz val="10"/>
        <color theme="1"/>
        <rFont val="Arial"/>
        <family val="2"/>
      </rPr>
      <t xml:space="preserve">7 </t>
    </r>
    <r>
      <rPr>
        <sz val="10"/>
        <color theme="1"/>
        <rFont val="Arial"/>
        <family val="2"/>
      </rPr>
      <t>La dotazione FSC 2000-2006 è al netto di risorse per sanzioni, economie e riduzioni già accertate dalla delibera CIPE n. 41/2012.</t>
    </r>
  </si>
  <si>
    <r>
      <t>INTESA BASILICATA</t>
    </r>
    <r>
      <rPr>
        <vertAlign val="superscript"/>
        <sz val="10"/>
        <color rgb="FF000000"/>
        <rFont val="Arial"/>
        <family val="2"/>
      </rPr>
      <t xml:space="preserve"> 6 7</t>
    </r>
  </si>
  <si>
    <r>
      <rPr>
        <vertAlign val="superscript"/>
        <sz val="10"/>
        <color rgb="FF000000"/>
        <rFont val="Arial"/>
        <family val="2"/>
      </rPr>
      <t>8</t>
    </r>
    <r>
      <rPr>
        <sz val="10"/>
        <color rgb="FF000000"/>
        <rFont val="Arial"/>
        <family val="2"/>
      </rPr>
      <t xml:space="preserve"> In [F1] sono incluse le risorse dei progetti che soddisfano i criteri di cui al comma 7a del DL 34/2019 in base ai dati di monitoraggio al 31.12.2019.</t>
    </r>
  </si>
  <si>
    <r>
      <rPr>
        <vertAlign val="superscript"/>
        <sz val="10"/>
        <color rgb="FF000000"/>
        <rFont val="Arial"/>
        <family val="2"/>
      </rPr>
      <t>9</t>
    </r>
    <r>
      <rPr>
        <sz val="10"/>
        <color rgb="FF000000"/>
        <rFont val="Arial"/>
        <family val="2"/>
      </rPr>
      <t xml:space="preserve"> In [F2] sono inclusi progetti e iniziative che pur non soddisfacendo i requisiti di cui al al comma 7a del DL 34/2019 alla data di riferimento sono stati considerati di rilievo strategico ad esito delle istruttorie svolte.</t>
    </r>
  </si>
  <si>
    <r>
      <t>[F1] Risorse di cui al comma 7.a</t>
    </r>
    <r>
      <rPr>
        <i/>
        <vertAlign val="superscript"/>
        <sz val="10"/>
        <color rgb="FF000000"/>
        <rFont val="Arial"/>
        <family val="2"/>
      </rPr>
      <t xml:space="preserve"> 8</t>
    </r>
  </si>
  <si>
    <r>
      <t>[F2] Risorse di cui al comma 7.b</t>
    </r>
    <r>
      <rPr>
        <i/>
        <vertAlign val="superscript"/>
        <sz val="10"/>
        <color rgb="FF000000"/>
        <rFont val="Arial"/>
        <family val="2"/>
      </rPr>
      <t xml:space="preserve"> 9</t>
    </r>
  </si>
  <si>
    <r>
      <rPr>
        <vertAlign val="superscript"/>
        <sz val="10"/>
        <color theme="1"/>
        <rFont val="Arial"/>
        <family val="2"/>
      </rPr>
      <t xml:space="preserve">6 </t>
    </r>
    <r>
      <rPr>
        <sz val="10"/>
        <color theme="1"/>
        <rFont val="Arial"/>
        <family val="2"/>
      </rPr>
      <t>La dotazione FSC 2000-2006 e 2007-2013 è anche al netto dei tagli originari di risorse per contributi straordinari di finanza pubblica disposti in base a norme di legge: ex D.L. 95/2012, art. 16, c.2 (annualità 2015) per 20,58 Meuro, ex L. 147/2013 art. 1, cc. 522-525 (annualità 2014) per  4,39 Meuro, ex D.L. n. 66/2014, art. 46, c. 6 (annualità 2014) per 11,93 Meuro, ex D.L. n. 66/2014, art. 46, c. 6 e s.m.i. (annualità 2015) per 14,70 Meuro (di cui 10,20 Meuro su risorse 2000-2006), ex D.L. n. 66/2014, art. 46, c. 6 e s.m.i. (annualità 2016) per  4,39 Meuro. Eventuali successive rettifiche a tali tagli sono considerate,se rilevanti, in altre poste della Tavola.</t>
    </r>
  </si>
  <si>
    <r>
      <rPr>
        <vertAlign val="superscript"/>
        <sz val="10"/>
        <color theme="1"/>
        <rFont val="Arial"/>
        <family val="2"/>
      </rPr>
      <t xml:space="preserve">4 </t>
    </r>
    <r>
      <rPr>
        <sz val="10"/>
        <color theme="1"/>
        <rFont val="Arial"/>
        <family val="2"/>
      </rPr>
      <t>La dotazione FSC 2007-2013 è anche al netto delle risorse destinate alla costituzione del fondo premiale dei Conti Pubblici Territoriali per tale ciclo di programmazione per complessivi 0,77 Meuro.</t>
    </r>
  </si>
  <si>
    <r>
      <t>PATTO REGIONE BASILICATA</t>
    </r>
    <r>
      <rPr>
        <vertAlign val="superscript"/>
        <sz val="10"/>
        <color rgb="FF000000"/>
        <rFont val="Arial"/>
        <family val="2"/>
      </rPr>
      <t xml:space="preserve"> 3</t>
    </r>
  </si>
  <si>
    <r>
      <t>NON ATTRIBUITO / DA ASSESTARE NEL MONITORAGGIO</t>
    </r>
    <r>
      <rPr>
        <vertAlign val="superscript"/>
        <sz val="10"/>
        <color rgb="FF000000"/>
        <rFont val="Arial"/>
        <family val="2"/>
      </rPr>
      <t xml:space="preserve"> 1</t>
    </r>
  </si>
  <si>
    <r>
      <t>NON ATTRIBUITO / DA ASSESTARE NEL MONITORAGGIO</t>
    </r>
    <r>
      <rPr>
        <vertAlign val="superscript"/>
        <sz val="10"/>
        <color rgb="FF000000"/>
        <rFont val="Arial"/>
        <family val="2"/>
      </rPr>
      <t xml:space="preserve"> 2</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</si>
  <si>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</si>
  <si>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</si>
  <si>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theme="1"/>
        <rFont val="Arial"/>
        <family val="2"/>
      </rPr>
      <t xml:space="preserve">3 </t>
    </r>
    <r>
      <rPr>
        <sz val="10"/>
        <color theme="1"/>
        <rFont val="Arial"/>
        <family val="2"/>
      </rPr>
      <t>La dotazione FSC 2014-2020 è al netto delle risorse utilizzate dall’Amministrazione, in base a norme di legge, per ripiano di debiti per complessivi 80,00 Meuro.</t>
    </r>
  </si>
  <si>
    <r>
      <t>PROGRAMMA REGIONALE DI ATTUAZIONE (PRA) BASILICATA</t>
    </r>
    <r>
      <rPr>
        <vertAlign val="superscript"/>
        <sz val="10"/>
        <color rgb="FF000000"/>
        <rFont val="Arial"/>
        <family val="2"/>
      </rPr>
      <t xml:space="preserve"> 4 5 6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</si>
</sst>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 #,##0.00_-;_-* &quot;-&quot;??_-;_-@"/>
  </numFmts>
  <fonts count="23"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sz val="10"/>
      <name val="Arial"/>
      <family val="2"/>
    </font>
    <font>
      <i/>
      <sz val="10"/>
      <color rgb="FF000000"/>
      <name val="Arial"/>
      <family val="2"/>
    </font>
    <font>
      <sz val="10"/>
      <name val="Arial"/>
      <family val="2"/>
    </font>
    <font>
      <b/>
      <sz val="11"/>
      <color rgb="FF000000"/>
      <name val="Arial"/>
      <family val="2"/>
    </font>
    <font>
      <b/>
      <sz val="11"/>
      <color theme="1"/>
      <name val="Arial"/>
      <family val="2"/>
    </font>
    <font>
      <i/>
      <sz val="10"/>
      <color theme="1"/>
      <name val="Arial"/>
      <family val="2"/>
    </font>
    <font>
      <sz val="10"/>
      <color theme="1"/>
      <name val="Arial"/>
      <family val="2"/>
    </font>
    <font>
      <sz val="10"/>
      <color theme="1"/>
      <name val="Calibri"/>
      <family val="2"/>
    </font>
    <font>
      <sz val="10"/>
      <color rgb="FFC9211E"/>
      <name val="Arial"/>
      <family val="2"/>
    </font>
    <font>
      <sz val="10"/>
      <color rgb="FFFFFFFF"/>
      <name val="Arial"/>
      <family val="2"/>
    </font>
    <font>
      <b/>
      <i/>
      <sz val="10"/>
      <color rgb="FF000000"/>
      <name val="Arial"/>
      <family val="2"/>
    </font>
    <font>
      <b/>
      <sz val="10"/>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i/>
      <vertAlign val="superscript"/>
      <sz val="10"/>
      <color rgb="FF000000"/>
      <name val="Arial"/>
      <family val="2"/>
    </font>
    <font>
      <b/>
      <vertAlign val="superscript"/>
      <sz val="10"/>
      <color rgb="FF000000"/>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74">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1" xfId="0" applyFont="1" applyBorder="1"/>
    <xf numFmtId="0" fontId="6"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4" fontId="8" fillId="3" borderId="1" xfId="0" applyNumberFormat="1" applyFont="1" applyFill="1" applyBorder="1" applyAlignment="1">
      <alignment vertical="center"/>
    </xf>
    <xf numFmtId="4" fontId="9" fillId="3" borderId="1" xfId="0" applyNumberFormat="1" applyFont="1" applyFill="1" applyBorder="1" applyAlignment="1">
      <alignment vertical="center"/>
    </xf>
    <xf numFmtId="4" fontId="10" fillId="0" borderId="1" xfId="0" applyNumberFormat="1" applyFont="1" applyBorder="1" applyAlignment="1">
      <alignment vertical="center"/>
    </xf>
    <xf numFmtId="4" fontId="6" fillId="0" borderId="1" xfId="0" applyNumberFormat="1" applyFont="1" applyBorder="1" applyAlignment="1">
      <alignment vertical="center"/>
    </xf>
    <xf numFmtId="4" fontId="11" fillId="0" borderId="0" xfId="0" applyNumberFormat="1" applyFont="1"/>
    <xf numFmtId="4" fontId="8" fillId="4" borderId="1" xfId="0" applyNumberFormat="1" applyFont="1" applyFill="1" applyBorder="1" applyAlignment="1">
      <alignment vertical="center"/>
    </xf>
    <xf numFmtId="165" fontId="0" fillId="0" borderId="1" xfId="0" applyNumberFormat="1" applyFont="1" applyBorder="1" applyAlignment="1">
      <alignment vertical="center"/>
    </xf>
    <xf numFmtId="165" fontId="6" fillId="0" borderId="1" xfId="0" applyNumberFormat="1" applyFont="1" applyBorder="1" applyAlignment="1">
      <alignment vertical="center"/>
    </xf>
    <xf numFmtId="0" fontId="12" fillId="0" borderId="0" xfId="0" applyFont="1"/>
    <xf numFmtId="0" fontId="0" fillId="0" borderId="0" xfId="0" applyFont="1"/>
    <xf numFmtId="0" fontId="13" fillId="0" borderId="0" xfId="0" applyFont="1"/>
    <xf numFmtId="0" fontId="14" fillId="0" borderId="0" xfId="0" applyFont="1"/>
    <xf numFmtId="4" fontId="6" fillId="0" borderId="1" xfId="0" applyNumberFormat="1" applyFont="1" applyBorder="1"/>
    <xf numFmtId="0" fontId="4" fillId="2" borderId="1" xfId="0" applyFont="1" applyFill="1" applyBorder="1"/>
    <xf numFmtId="4" fontId="4" fillId="2" borderId="1" xfId="0" applyNumberFormat="1" applyFont="1" applyFill="1" applyBorder="1"/>
    <xf numFmtId="4" fontId="15" fillId="2" borderId="1" xfId="0" applyNumberFormat="1" applyFont="1" applyFill="1" applyBorder="1"/>
    <xf numFmtId="0" fontId="0" fillId="0" borderId="0" xfId="0" applyFont="1" applyAlignment="1">
      <alignment horizontal="right"/>
    </xf>
    <xf numFmtId="4" fontId="16"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7" fillId="0" borderId="0" xfId="0" applyFont="1"/>
    <xf numFmtId="4" fontId="0" fillId="0" borderId="1" xfId="0" applyNumberFormat="1" applyFont="1" applyBorder="1"/>
    <xf numFmtId="0" fontId="11" fillId="0" borderId="0" xfId="0" applyFont="1"/>
    <xf numFmtId="0" fontId="19" fillId="0" borderId="0" xfId="0" applyFont="1" applyAlignment="1"/>
    <xf numFmtId="0" fontId="19" fillId="0" borderId="0" xfId="0" applyFont="1"/>
    <xf numFmtId="0" fontId="19" fillId="0" borderId="0" xfId="0" applyFont="1" applyAlignment="1"/>
    <xf numFmtId="0" fontId="19" fillId="0" borderId="1" xfId="0" applyFont="1" applyBorder="1" applyAlignment="1">
      <alignment vertical="center" wrapText="1"/>
    </xf>
    <xf numFmtId="0" fontId="0" fillId="0" borderId="0" xfId="0"/>
    <xf numFmtId="0" fontId="0" fillId="0" borderId="0" xfId="0" applyFont="1" applyAlignment="1">
      <alignment wrapText="1"/>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14" fontId="0" fillId="0" borderId="1" xfId="0" applyNumberFormat="1" applyFont="1" applyBorder="1" applyAlignment="1">
      <alignment horizontal="left" vertical="center" wrapText="1"/>
    </xf>
    <xf numFmtId="0" fontId="5" fillId="0" borderId="1" xfId="0" applyFont="1" applyBorder="1" applyAlignment="1">
      <alignment horizontal="left" vertical="center"/>
    </xf>
    <xf numFmtId="14" fontId="5" fillId="0" borderId="1" xfId="0" applyNumberFormat="1" applyFont="1" applyBorder="1" applyAlignment="1">
      <alignment horizontal="left" vertical="center" wrapText="1"/>
    </xf>
    <xf numFmtId="0" fontId="0" fillId="0" borderId="0" xfId="0"/>
    <xf numFmtId="0" fontId="19" fillId="0" borderId="1" xfId="0" applyFont="1" applyBorder="1"/>
    <xf numFmtId="4" fontId="4" fillId="2" borderId="2" xfId="0" applyNumberFormat="1" applyFont="1" applyFill="1" applyBorder="1" applyAlignment="1">
      <alignment horizontal="center" vertical="center" wrapText="1"/>
    </xf>
    <xf numFmtId="0" fontId="7" fillId="0" borderId="3" xfId="0" applyFont="1" applyBorder="1"/>
    <xf numFmtId="0" fontId="7" fillId="0" borderId="4" xfId="0" applyFont="1" applyBorder="1"/>
    <xf numFmtId="0" fontId="4" fillId="2" borderId="5" xfId="0" applyFont="1" applyFill="1" applyBorder="1" applyAlignment="1">
      <alignment horizontal="center" vertical="center" wrapText="1"/>
    </xf>
    <xf numFmtId="0" fontId="7" fillId="0" borderId="6" xfId="0" applyFont="1" applyBorder="1"/>
    <xf numFmtId="4" fontId="4" fillId="2" borderId="5" xfId="0" applyNumberFormat="1" applyFont="1" applyFill="1" applyBorder="1" applyAlignment="1">
      <alignment horizontal="center" vertical="center"/>
    </xf>
    <xf numFmtId="0" fontId="19" fillId="0" borderId="5" xfId="0" applyFont="1" applyBorder="1" applyAlignment="1">
      <alignment vertical="center" wrapText="1"/>
    </xf>
    <xf numFmtId="0" fontId="7" fillId="0" borderId="7" xfId="0" applyFont="1" applyBorder="1"/>
    <xf numFmtId="0" fontId="0" fillId="0" borderId="5" xfId="0" applyFont="1" applyBorder="1" applyAlignment="1">
      <alignment horizontal="left" vertical="center" wrapText="1"/>
    </xf>
    <xf numFmtId="0" fontId="6" fillId="0" borderId="5" xfId="0" applyFont="1" applyBorder="1" applyAlignment="1">
      <alignment horizontal="left" vertical="center" wrapText="1"/>
    </xf>
    <xf numFmtId="0" fontId="0" fillId="0" borderId="5" xfId="0" applyFont="1" applyBorder="1" applyAlignment="1">
      <alignment vertical="center" wrapText="1"/>
    </xf>
    <xf numFmtId="0" fontId="19" fillId="0" borderId="5" xfId="0" applyFont="1" applyBorder="1" applyAlignment="1">
      <alignment horizontal="left" vertical="center" wrapText="1"/>
    </xf>
    <xf numFmtId="0" fontId="4" fillId="2" borderId="2" xfId="0" applyFont="1" applyFill="1" applyBorder="1" applyAlignment="1">
      <alignment horizontal="left" vertical="center" wrapText="1"/>
    </xf>
    <xf numFmtId="0" fontId="8" fillId="3" borderId="2" xfId="0" applyFont="1" applyFill="1" applyBorder="1" applyAlignment="1">
      <alignment horizontal="left" vertical="center"/>
    </xf>
    <xf numFmtId="0" fontId="8" fillId="4" borderId="2" xfId="0" applyFont="1" applyFill="1" applyBorder="1" applyAlignment="1">
      <alignment horizontal="left" vertical="center"/>
    </xf>
    <xf numFmtId="0" fontId="6" fillId="0" borderId="2" xfId="0" applyFont="1" applyBorder="1" applyAlignment="1">
      <alignment horizontal="right" vertical="center"/>
    </xf>
    <xf numFmtId="0" fontId="19" fillId="0" borderId="0" xfId="0" applyFont="1" applyAlignment="1">
      <alignment horizontal="left" wrapText="1"/>
    </xf>
    <xf numFmtId="0" fontId="11" fillId="0" borderId="0" xfId="0" applyFont="1" applyAlignment="1">
      <alignment horizontal="left" vertical="center" wrapText="1"/>
    </xf>
    <xf numFmtId="0" fontId="19" fillId="0" borderId="0" xfId="0" applyFont="1" applyAlignment="1"/>
    <xf numFmtId="0" fontId="11" fillId="0" borderId="0" xfId="0" applyFont="1" applyAlignment="1">
      <alignment wrapText="1"/>
    </xf>
    <xf numFmtId="0" fontId="0" fillId="0" borderId="0" xfId="0" applyFont="1" applyAlignment="1"/>
    <xf numFmtId="0" fontId="6" fillId="0" borderId="2" xfId="0" applyFont="1" applyBorder="1" applyAlignment="1">
      <alignment horizontal="right" vertical="center" wrapText="1"/>
    </xf>
    <xf numFmtId="0" fontId="11" fillId="0" borderId="0" xfId="0" applyFont="1" applyAlignment="1">
      <alignment horizontal="left"/>
    </xf>
    <xf numFmtId="0" fontId="0" fillId="0" borderId="0" xfId="0"/>
    <xf numFmtId="0" fontId="19" fillId="0" borderId="0" xfId="0" applyFont="1" applyAlignment="1">
      <alignment horizontal="left"/>
    </xf>
    <xf numFmtId="0" fontId="0" fillId="0" borderId="0" xfId="0"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1"/>
  <sheetViews>
    <sheetView showGridLines="0" zoomScaleNormal="100" workbookViewId="0">
      <selection activeCell="B64" sqref="B64"/>
    </sheetView>
  </sheetViews>
  <sheetFormatPr baseColWidth="10" defaultColWidth="14.5" defaultRowHeight="15" customHeight="1" outlineLevelCol="1" x14ac:dyDescent="0.15"/>
  <cols>
    <col min="1" max="1" width="20.33203125" customWidth="1" outlineLevel="1"/>
    <col min="2" max="2" width="61.1640625" customWidth="1" outlineLevel="1"/>
    <col min="3" max="3" width="61.1640625" style="40" customWidth="1" outlineLevel="1"/>
    <col min="4" max="4" width="20.33203125" customWidth="1" outlineLevel="1"/>
    <col min="5" max="26" width="10.83203125" customWidth="1"/>
  </cols>
  <sheetData>
    <row r="1" spans="1:4" ht="15.75" customHeight="1" x14ac:dyDescent="0.2">
      <c r="A1" s="1" t="s">
        <v>0</v>
      </c>
    </row>
    <row r="2" spans="1:4" ht="14.25" customHeight="1" x14ac:dyDescent="0.2">
      <c r="A2" s="2" t="s">
        <v>1</v>
      </c>
    </row>
    <row r="3" spans="1:4" ht="18" customHeight="1" x14ac:dyDescent="0.2">
      <c r="A3" s="3"/>
    </row>
    <row r="4" spans="1:4" ht="55.5" customHeight="1" x14ac:dyDescent="0.15">
      <c r="A4" s="4" t="s">
        <v>2</v>
      </c>
      <c r="B4" s="4" t="s">
        <v>3</v>
      </c>
      <c r="C4" s="5" t="s">
        <v>4</v>
      </c>
      <c r="D4" s="4" t="s">
        <v>5</v>
      </c>
    </row>
    <row r="5" spans="1:4" ht="28" x14ac:dyDescent="0.15">
      <c r="A5" s="41" t="s">
        <v>6</v>
      </c>
      <c r="B5" s="42" t="s">
        <v>7</v>
      </c>
      <c r="C5" s="43" t="s">
        <v>8</v>
      </c>
      <c r="D5" s="42" t="s">
        <v>9</v>
      </c>
    </row>
    <row r="6" spans="1:4" ht="28" x14ac:dyDescent="0.15">
      <c r="A6" s="41" t="s">
        <v>6</v>
      </c>
      <c r="B6" s="41" t="s">
        <v>7</v>
      </c>
      <c r="C6" s="43" t="s">
        <v>10</v>
      </c>
      <c r="D6" s="42" t="s">
        <v>11</v>
      </c>
    </row>
    <row r="7" spans="1:4" ht="14" x14ac:dyDescent="0.15">
      <c r="A7" s="41" t="s">
        <v>6</v>
      </c>
      <c r="B7" s="42" t="s">
        <v>7</v>
      </c>
      <c r="C7" s="43" t="s">
        <v>12</v>
      </c>
      <c r="D7" s="42" t="s">
        <v>13</v>
      </c>
    </row>
    <row r="8" spans="1:4" ht="14" x14ac:dyDescent="0.15">
      <c r="A8" s="41" t="s">
        <v>6</v>
      </c>
      <c r="B8" s="42" t="s">
        <v>7</v>
      </c>
      <c r="C8" s="43" t="s">
        <v>14</v>
      </c>
      <c r="D8" s="42" t="s">
        <v>15</v>
      </c>
    </row>
    <row r="9" spans="1:4" ht="14" x14ac:dyDescent="0.15">
      <c r="A9" s="41" t="s">
        <v>6</v>
      </c>
      <c r="B9" s="42" t="s">
        <v>7</v>
      </c>
      <c r="C9" s="43" t="s">
        <v>16</v>
      </c>
      <c r="D9" s="42" t="s">
        <v>17</v>
      </c>
    </row>
    <row r="10" spans="1:4" ht="14" x14ac:dyDescent="0.15">
      <c r="A10" s="41" t="s">
        <v>6</v>
      </c>
      <c r="B10" s="42" t="s">
        <v>7</v>
      </c>
      <c r="C10" s="43" t="s">
        <v>18</v>
      </c>
      <c r="D10" s="42" t="s">
        <v>19</v>
      </c>
    </row>
    <row r="11" spans="1:4" ht="14" x14ac:dyDescent="0.15">
      <c r="A11" s="41" t="s">
        <v>6</v>
      </c>
      <c r="B11" s="42" t="s">
        <v>7</v>
      </c>
      <c r="C11" s="43" t="s">
        <v>20</v>
      </c>
      <c r="D11" s="42" t="s">
        <v>21</v>
      </c>
    </row>
    <row r="12" spans="1:4" ht="14" x14ac:dyDescent="0.15">
      <c r="A12" s="41" t="s">
        <v>6</v>
      </c>
      <c r="B12" s="42" t="s">
        <v>7</v>
      </c>
      <c r="C12" s="43" t="s">
        <v>22</v>
      </c>
      <c r="D12" s="42" t="s">
        <v>23</v>
      </c>
    </row>
    <row r="13" spans="1:4" ht="14" x14ac:dyDescent="0.15">
      <c r="A13" s="41" t="s">
        <v>6</v>
      </c>
      <c r="B13" s="42" t="s">
        <v>7</v>
      </c>
      <c r="C13" s="43" t="s">
        <v>24</v>
      </c>
      <c r="D13" s="42" t="s">
        <v>25</v>
      </c>
    </row>
    <row r="14" spans="1:4" ht="14" x14ac:dyDescent="0.15">
      <c r="A14" s="41" t="s">
        <v>6</v>
      </c>
      <c r="B14" s="42" t="s">
        <v>7</v>
      </c>
      <c r="C14" s="43" t="s">
        <v>26</v>
      </c>
      <c r="D14" s="42" t="s">
        <v>27</v>
      </c>
    </row>
    <row r="15" spans="1:4" ht="28" x14ac:dyDescent="0.15">
      <c r="A15" s="41" t="s">
        <v>6</v>
      </c>
      <c r="B15" s="42" t="s">
        <v>7</v>
      </c>
      <c r="C15" s="43" t="s">
        <v>28</v>
      </c>
      <c r="D15" s="42" t="s">
        <v>29</v>
      </c>
    </row>
    <row r="16" spans="1:4" ht="14" x14ac:dyDescent="0.15">
      <c r="A16" s="41" t="s">
        <v>6</v>
      </c>
      <c r="B16" s="42" t="s">
        <v>7</v>
      </c>
      <c r="C16" s="43" t="s">
        <v>30</v>
      </c>
      <c r="D16" s="42" t="s">
        <v>31</v>
      </c>
    </row>
    <row r="17" spans="1:4" ht="14" x14ac:dyDescent="0.15">
      <c r="A17" s="41" t="s">
        <v>6</v>
      </c>
      <c r="B17" s="42" t="s">
        <v>7</v>
      </c>
      <c r="C17" s="43" t="s">
        <v>32</v>
      </c>
      <c r="D17" s="42" t="s">
        <v>33</v>
      </c>
    </row>
    <row r="18" spans="1:4" ht="14" x14ac:dyDescent="0.15">
      <c r="A18" s="41" t="s">
        <v>6</v>
      </c>
      <c r="B18" s="42" t="s">
        <v>7</v>
      </c>
      <c r="C18" s="43" t="s">
        <v>34</v>
      </c>
      <c r="D18" s="42" t="s">
        <v>35</v>
      </c>
    </row>
    <row r="19" spans="1:4" ht="14" x14ac:dyDescent="0.15">
      <c r="A19" s="41" t="s">
        <v>6</v>
      </c>
      <c r="B19" s="42" t="s">
        <v>7</v>
      </c>
      <c r="C19" s="43" t="s">
        <v>36</v>
      </c>
      <c r="D19" s="42" t="s">
        <v>37</v>
      </c>
    </row>
    <row r="20" spans="1:4" ht="14" x14ac:dyDescent="0.15">
      <c r="A20" s="41" t="s">
        <v>6</v>
      </c>
      <c r="B20" s="42" t="s">
        <v>7</v>
      </c>
      <c r="C20" s="43" t="s">
        <v>38</v>
      </c>
      <c r="D20" s="42" t="s">
        <v>39</v>
      </c>
    </row>
    <row r="21" spans="1:4" ht="14" x14ac:dyDescent="0.15">
      <c r="A21" s="41" t="s">
        <v>6</v>
      </c>
      <c r="B21" s="42" t="s">
        <v>7</v>
      </c>
      <c r="C21" s="43" t="s">
        <v>40</v>
      </c>
      <c r="D21" s="42" t="s">
        <v>41</v>
      </c>
    </row>
    <row r="22" spans="1:4" ht="14" x14ac:dyDescent="0.15">
      <c r="A22" s="41" t="s">
        <v>6</v>
      </c>
      <c r="B22" s="42" t="s">
        <v>7</v>
      </c>
      <c r="C22" s="43" t="s">
        <v>42</v>
      </c>
      <c r="D22" s="42" t="s">
        <v>43</v>
      </c>
    </row>
    <row r="23" spans="1:4" ht="28" x14ac:dyDescent="0.15">
      <c r="A23" s="41" t="s">
        <v>6</v>
      </c>
      <c r="B23" s="42" t="s">
        <v>7</v>
      </c>
      <c r="C23" s="43" t="s">
        <v>44</v>
      </c>
      <c r="D23" s="42" t="s">
        <v>45</v>
      </c>
    </row>
    <row r="24" spans="1:4" ht="14" x14ac:dyDescent="0.15">
      <c r="A24" s="41" t="s">
        <v>6</v>
      </c>
      <c r="B24" s="42" t="s">
        <v>7</v>
      </c>
      <c r="C24" s="43" t="s">
        <v>46</v>
      </c>
      <c r="D24" s="42" t="s">
        <v>47</v>
      </c>
    </row>
    <row r="25" spans="1:4" ht="14" x14ac:dyDescent="0.15">
      <c r="A25" s="41" t="s">
        <v>6</v>
      </c>
      <c r="B25" s="42" t="s">
        <v>7</v>
      </c>
      <c r="C25" s="43" t="s">
        <v>48</v>
      </c>
      <c r="D25" s="42" t="s">
        <v>49</v>
      </c>
    </row>
    <row r="26" spans="1:4" ht="14" x14ac:dyDescent="0.15">
      <c r="A26" s="41" t="s">
        <v>6</v>
      </c>
      <c r="B26" s="42" t="s">
        <v>7</v>
      </c>
      <c r="C26" s="43" t="s">
        <v>50</v>
      </c>
      <c r="D26" s="42" t="s">
        <v>51</v>
      </c>
    </row>
    <row r="27" spans="1:4" ht="14" x14ac:dyDescent="0.15">
      <c r="A27" s="41" t="s">
        <v>6</v>
      </c>
      <c r="B27" s="42" t="s">
        <v>7</v>
      </c>
      <c r="C27" s="43" t="s">
        <v>52</v>
      </c>
      <c r="D27" s="42" t="s">
        <v>53</v>
      </c>
    </row>
    <row r="28" spans="1:4" ht="14" x14ac:dyDescent="0.15">
      <c r="A28" s="41" t="s">
        <v>6</v>
      </c>
      <c r="B28" s="42" t="s">
        <v>7</v>
      </c>
      <c r="C28" s="43" t="s">
        <v>54</v>
      </c>
      <c r="D28" s="42" t="s">
        <v>55</v>
      </c>
    </row>
    <row r="29" spans="1:4" ht="14" x14ac:dyDescent="0.15">
      <c r="A29" s="41" t="s">
        <v>6</v>
      </c>
      <c r="B29" s="42" t="s">
        <v>7</v>
      </c>
      <c r="C29" s="43" t="s">
        <v>56</v>
      </c>
      <c r="D29" s="42" t="s">
        <v>57</v>
      </c>
    </row>
    <row r="30" spans="1:4" ht="14" x14ac:dyDescent="0.15">
      <c r="A30" s="41" t="s">
        <v>6</v>
      </c>
      <c r="B30" s="42" t="s">
        <v>7</v>
      </c>
      <c r="C30" s="43" t="s">
        <v>58</v>
      </c>
      <c r="D30" s="42" t="s">
        <v>59</v>
      </c>
    </row>
    <row r="31" spans="1:4" ht="28" x14ac:dyDescent="0.15">
      <c r="A31" s="41" t="s">
        <v>6</v>
      </c>
      <c r="B31" s="42" t="s">
        <v>7</v>
      </c>
      <c r="C31" s="43" t="s">
        <v>60</v>
      </c>
      <c r="D31" s="42" t="s">
        <v>61</v>
      </c>
    </row>
    <row r="32" spans="1:4" ht="14" x14ac:dyDescent="0.15">
      <c r="A32" s="41" t="s">
        <v>6</v>
      </c>
      <c r="B32" s="42" t="s">
        <v>7</v>
      </c>
      <c r="C32" s="43" t="s">
        <v>62</v>
      </c>
      <c r="D32" s="42" t="s">
        <v>63</v>
      </c>
    </row>
    <row r="33" spans="1:4" ht="14" x14ac:dyDescent="0.15">
      <c r="A33" s="41" t="s">
        <v>6</v>
      </c>
      <c r="B33" s="42" t="s">
        <v>7</v>
      </c>
      <c r="C33" s="43" t="s">
        <v>64</v>
      </c>
      <c r="D33" s="42" t="s">
        <v>65</v>
      </c>
    </row>
    <row r="34" spans="1:4" ht="14" x14ac:dyDescent="0.15">
      <c r="A34" s="41" t="s">
        <v>6</v>
      </c>
      <c r="B34" s="42" t="s">
        <v>7</v>
      </c>
      <c r="C34" s="43" t="s">
        <v>66</v>
      </c>
      <c r="D34" s="42" t="s">
        <v>67</v>
      </c>
    </row>
    <row r="35" spans="1:4" ht="14" x14ac:dyDescent="0.15">
      <c r="A35" s="41" t="s">
        <v>6</v>
      </c>
      <c r="B35" s="42" t="s">
        <v>7</v>
      </c>
      <c r="C35" s="43" t="s">
        <v>68</v>
      </c>
      <c r="D35" s="42" t="s">
        <v>69</v>
      </c>
    </row>
    <row r="36" spans="1:4" ht="14" x14ac:dyDescent="0.15">
      <c r="A36" s="41" t="s">
        <v>6</v>
      </c>
      <c r="B36" s="42" t="s">
        <v>7</v>
      </c>
      <c r="C36" s="43" t="s">
        <v>70</v>
      </c>
      <c r="D36" s="42" t="s">
        <v>71</v>
      </c>
    </row>
    <row r="37" spans="1:4" ht="14" x14ac:dyDescent="0.15">
      <c r="A37" s="41" t="s">
        <v>6</v>
      </c>
      <c r="B37" s="41" t="s">
        <v>7</v>
      </c>
      <c r="C37" s="43" t="s">
        <v>72</v>
      </c>
      <c r="D37" s="41" t="s">
        <v>73</v>
      </c>
    </row>
    <row r="38" spans="1:4" ht="14" x14ac:dyDescent="0.15">
      <c r="A38" s="41" t="s">
        <v>6</v>
      </c>
      <c r="B38" s="41" t="s">
        <v>7</v>
      </c>
      <c r="C38" s="43" t="s">
        <v>74</v>
      </c>
      <c r="D38" s="41" t="s">
        <v>75</v>
      </c>
    </row>
    <row r="39" spans="1:4" ht="14" x14ac:dyDescent="0.15">
      <c r="A39" s="41" t="s">
        <v>6</v>
      </c>
      <c r="B39" s="41" t="s">
        <v>7</v>
      </c>
      <c r="C39" s="43" t="s">
        <v>76</v>
      </c>
      <c r="D39" s="41" t="s">
        <v>77</v>
      </c>
    </row>
    <row r="40" spans="1:4" ht="14" x14ac:dyDescent="0.15">
      <c r="A40" s="41" t="s">
        <v>6</v>
      </c>
      <c r="B40" s="41" t="s">
        <v>7</v>
      </c>
      <c r="C40" s="43" t="s">
        <v>78</v>
      </c>
      <c r="D40" s="41" t="s">
        <v>79</v>
      </c>
    </row>
    <row r="41" spans="1:4" ht="14" x14ac:dyDescent="0.15">
      <c r="A41" s="41" t="s">
        <v>6</v>
      </c>
      <c r="B41" s="41" t="s">
        <v>7</v>
      </c>
      <c r="C41" s="43" t="s">
        <v>80</v>
      </c>
      <c r="D41" s="41" t="s">
        <v>81</v>
      </c>
    </row>
    <row r="42" spans="1:4" ht="14" x14ac:dyDescent="0.15">
      <c r="A42" s="41" t="s">
        <v>6</v>
      </c>
      <c r="B42" s="41" t="s">
        <v>7</v>
      </c>
      <c r="C42" s="43" t="s">
        <v>82</v>
      </c>
      <c r="D42" s="41" t="s">
        <v>83</v>
      </c>
    </row>
    <row r="43" spans="1:4" ht="14" x14ac:dyDescent="0.15">
      <c r="A43" s="41" t="s">
        <v>6</v>
      </c>
      <c r="B43" s="41" t="s">
        <v>7</v>
      </c>
      <c r="C43" s="43" t="s">
        <v>84</v>
      </c>
      <c r="D43" s="41" t="s">
        <v>85</v>
      </c>
    </row>
    <row r="44" spans="1:4" ht="14" x14ac:dyDescent="0.15">
      <c r="A44" s="41" t="s">
        <v>6</v>
      </c>
      <c r="B44" s="41" t="s">
        <v>7</v>
      </c>
      <c r="C44" s="43" t="s">
        <v>86</v>
      </c>
      <c r="D44" s="41" t="s">
        <v>87</v>
      </c>
    </row>
    <row r="45" spans="1:4" ht="28" x14ac:dyDescent="0.15">
      <c r="A45" s="41" t="s">
        <v>6</v>
      </c>
      <c r="B45" s="41" t="s">
        <v>7</v>
      </c>
      <c r="C45" s="43" t="s">
        <v>88</v>
      </c>
      <c r="D45" s="41" t="s">
        <v>89</v>
      </c>
    </row>
    <row r="46" spans="1:4" ht="14" x14ac:dyDescent="0.15">
      <c r="A46" s="41" t="s">
        <v>90</v>
      </c>
      <c r="B46" s="41" t="s">
        <v>91</v>
      </c>
      <c r="C46" s="43" t="s">
        <v>92</v>
      </c>
      <c r="D46" s="41" t="s">
        <v>92</v>
      </c>
    </row>
    <row r="47" spans="1:4" ht="14" x14ac:dyDescent="0.15">
      <c r="A47" s="41" t="s">
        <v>90</v>
      </c>
      <c r="B47" s="41" t="s">
        <v>93</v>
      </c>
      <c r="C47" s="43" t="s">
        <v>92</v>
      </c>
      <c r="D47" s="41" t="s">
        <v>92</v>
      </c>
    </row>
    <row r="48" spans="1:4" ht="28" x14ac:dyDescent="0.15">
      <c r="A48" s="41" t="s">
        <v>90</v>
      </c>
      <c r="B48" s="41" t="s">
        <v>94</v>
      </c>
      <c r="C48" s="43" t="s">
        <v>95</v>
      </c>
      <c r="D48" s="41" t="s">
        <v>96</v>
      </c>
    </row>
    <row r="49" spans="1:4" ht="28" x14ac:dyDescent="0.15">
      <c r="A49" s="41" t="s">
        <v>90</v>
      </c>
      <c r="B49" s="41" t="s">
        <v>94</v>
      </c>
      <c r="C49" s="43" t="s">
        <v>97</v>
      </c>
      <c r="D49" s="41" t="s">
        <v>98</v>
      </c>
    </row>
    <row r="50" spans="1:4" ht="28" x14ac:dyDescent="0.15">
      <c r="A50" s="41" t="s">
        <v>90</v>
      </c>
      <c r="B50" s="41" t="s">
        <v>94</v>
      </c>
      <c r="C50" s="43" t="s">
        <v>99</v>
      </c>
      <c r="D50" s="41" t="s">
        <v>100</v>
      </c>
    </row>
    <row r="51" spans="1:4" ht="14" x14ac:dyDescent="0.15">
      <c r="A51" s="41" t="s">
        <v>90</v>
      </c>
      <c r="B51" s="41" t="s">
        <v>94</v>
      </c>
      <c r="C51" s="43" t="s">
        <v>101</v>
      </c>
      <c r="D51" s="41" t="s">
        <v>102</v>
      </c>
    </row>
    <row r="52" spans="1:4" ht="14" x14ac:dyDescent="0.15">
      <c r="A52" s="41" t="s">
        <v>90</v>
      </c>
      <c r="B52" s="41" t="s">
        <v>94</v>
      </c>
      <c r="C52" s="43" t="s">
        <v>103</v>
      </c>
      <c r="D52" s="41" t="s">
        <v>104</v>
      </c>
    </row>
    <row r="53" spans="1:4" ht="14" x14ac:dyDescent="0.15">
      <c r="A53" s="41" t="s">
        <v>90</v>
      </c>
      <c r="B53" s="41" t="s">
        <v>94</v>
      </c>
      <c r="C53" s="43" t="s">
        <v>105</v>
      </c>
      <c r="D53" s="41" t="s">
        <v>106</v>
      </c>
    </row>
    <row r="54" spans="1:4" ht="28" x14ac:dyDescent="0.15">
      <c r="A54" s="41" t="s">
        <v>90</v>
      </c>
      <c r="B54" s="41" t="s">
        <v>94</v>
      </c>
      <c r="C54" s="43" t="s">
        <v>107</v>
      </c>
      <c r="D54" s="41" t="s">
        <v>108</v>
      </c>
    </row>
    <row r="55" spans="1:4" ht="14" x14ac:dyDescent="0.15">
      <c r="A55" s="41" t="s">
        <v>90</v>
      </c>
      <c r="B55" s="41" t="s">
        <v>94</v>
      </c>
      <c r="C55" s="43" t="s">
        <v>109</v>
      </c>
      <c r="D55" s="41" t="s">
        <v>110</v>
      </c>
    </row>
    <row r="56" spans="1:4" ht="14" x14ac:dyDescent="0.15">
      <c r="A56" s="41" t="s">
        <v>90</v>
      </c>
      <c r="B56" s="41" t="s">
        <v>94</v>
      </c>
      <c r="C56" s="43" t="s">
        <v>111</v>
      </c>
      <c r="D56" s="41" t="s">
        <v>112</v>
      </c>
    </row>
    <row r="57" spans="1:4" ht="14" x14ac:dyDescent="0.15">
      <c r="A57" s="41" t="s">
        <v>90</v>
      </c>
      <c r="B57" s="41" t="s">
        <v>94</v>
      </c>
      <c r="C57" s="43" t="s">
        <v>113</v>
      </c>
      <c r="D57" s="41" t="s">
        <v>114</v>
      </c>
    </row>
    <row r="58" spans="1:4" ht="14" x14ac:dyDescent="0.15">
      <c r="A58" s="41" t="s">
        <v>90</v>
      </c>
      <c r="B58" s="41" t="s">
        <v>94</v>
      </c>
      <c r="C58" s="43" t="s">
        <v>115</v>
      </c>
      <c r="D58" s="41" t="s">
        <v>116</v>
      </c>
    </row>
    <row r="59" spans="1:4" ht="14" x14ac:dyDescent="0.15">
      <c r="A59" s="41" t="s">
        <v>90</v>
      </c>
      <c r="B59" s="41" t="s">
        <v>94</v>
      </c>
      <c r="C59" s="43" t="s">
        <v>117</v>
      </c>
      <c r="D59" s="41" t="s">
        <v>118</v>
      </c>
    </row>
    <row r="60" spans="1:4" ht="28" x14ac:dyDescent="0.15">
      <c r="A60" s="41" t="s">
        <v>90</v>
      </c>
      <c r="B60" s="41" t="s">
        <v>94</v>
      </c>
      <c r="C60" s="43" t="s">
        <v>119</v>
      </c>
      <c r="D60" s="41" t="s">
        <v>120</v>
      </c>
    </row>
    <row r="61" spans="1:4" ht="14" x14ac:dyDescent="0.15">
      <c r="A61" s="41" t="s">
        <v>90</v>
      </c>
      <c r="B61" s="41" t="s">
        <v>94</v>
      </c>
      <c r="C61" s="43" t="s">
        <v>121</v>
      </c>
      <c r="D61" s="41" t="s">
        <v>122</v>
      </c>
    </row>
    <row r="62" spans="1:4" ht="14" x14ac:dyDescent="0.15">
      <c r="A62" s="41" t="s">
        <v>90</v>
      </c>
      <c r="B62" s="41" t="s">
        <v>94</v>
      </c>
      <c r="C62" s="43" t="s">
        <v>123</v>
      </c>
      <c r="D62" s="41" t="s">
        <v>124</v>
      </c>
    </row>
    <row r="63" spans="1:4" ht="28" x14ac:dyDescent="0.15">
      <c r="A63" s="41" t="s">
        <v>90</v>
      </c>
      <c r="B63" s="41" t="s">
        <v>94</v>
      </c>
      <c r="C63" s="43" t="s">
        <v>125</v>
      </c>
      <c r="D63" s="41" t="s">
        <v>126</v>
      </c>
    </row>
    <row r="64" spans="1:4" ht="14" x14ac:dyDescent="0.15">
      <c r="A64" s="44" t="s">
        <v>90</v>
      </c>
      <c r="B64" s="44" t="s">
        <v>94</v>
      </c>
      <c r="C64" s="45" t="s">
        <v>127</v>
      </c>
      <c r="D64" s="44" t="s">
        <v>92</v>
      </c>
    </row>
    <row r="65" spans="1:4" ht="14" x14ac:dyDescent="0.15">
      <c r="A65" s="41" t="s">
        <v>128</v>
      </c>
      <c r="B65" s="41" t="s">
        <v>129</v>
      </c>
      <c r="C65" s="43" t="s">
        <v>92</v>
      </c>
      <c r="D65" s="41" t="s">
        <v>92</v>
      </c>
    </row>
    <row r="66" spans="1:4" ht="12.75" customHeight="1" x14ac:dyDescent="0.15"/>
    <row r="67" spans="1:4" ht="12.75" customHeight="1" x14ac:dyDescent="0.15"/>
    <row r="68" spans="1:4" ht="12.75" customHeight="1" x14ac:dyDescent="0.15"/>
    <row r="69" spans="1:4" ht="12.75" customHeight="1" x14ac:dyDescent="0.15"/>
    <row r="70" spans="1:4" ht="12.75" customHeight="1" x14ac:dyDescent="0.15"/>
    <row r="71" spans="1:4" ht="12.75" customHeight="1" x14ac:dyDescent="0.15"/>
    <row r="72" spans="1:4" ht="12.75" customHeight="1" x14ac:dyDescent="0.15"/>
    <row r="73" spans="1:4" ht="12.75" customHeight="1" x14ac:dyDescent="0.15"/>
    <row r="74" spans="1:4" ht="12.75" customHeight="1" x14ac:dyDescent="0.15"/>
    <row r="75" spans="1:4" ht="12.75" customHeight="1" x14ac:dyDescent="0.15"/>
    <row r="76" spans="1:4" ht="12.75" customHeight="1" x14ac:dyDescent="0.15"/>
    <row r="77" spans="1:4" ht="12.75" customHeight="1" x14ac:dyDescent="0.15"/>
    <row r="78" spans="1:4" ht="12.75" customHeight="1" x14ac:dyDescent="0.15"/>
    <row r="79" spans="1:4" ht="12.75" customHeight="1" x14ac:dyDescent="0.15"/>
    <row r="80" spans="1:4"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row r="1001" ht="12.75" customHeight="1" x14ac:dyDescent="0.15"/>
  </sheetData>
  <pageMargins left="0.7" right="0.7" top="0.75" bottom="0.75" header="0" footer="0"/>
  <pageSetup paperSize="9" scale="5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00"/>
  <sheetViews>
    <sheetView showGridLines="0" topLeftCell="A34" zoomScale="90" zoomScaleNormal="90" workbookViewId="0">
      <selection activeCell="A39" sqref="A39"/>
    </sheetView>
  </sheetViews>
  <sheetFormatPr baseColWidth="10" defaultColWidth="14.5" defaultRowHeight="15" customHeight="1" outlineLevelCol="1" x14ac:dyDescent="0.15"/>
  <cols>
    <col min="1" max="1" width="40.33203125" customWidth="1" outlineLevel="1"/>
    <col min="2" max="2" width="41.5" customWidth="1" outlineLevel="1"/>
    <col min="3" max="8" width="19.33203125" customWidth="1" outlineLevel="1"/>
    <col min="9" max="26" width="10.83203125" customWidth="1"/>
  </cols>
  <sheetData>
    <row r="1" spans="1:7" ht="15.75" customHeight="1" x14ac:dyDescent="0.2">
      <c r="A1" s="1" t="s">
        <v>0</v>
      </c>
    </row>
    <row r="2" spans="1:7" ht="18" customHeight="1" x14ac:dyDescent="0.2">
      <c r="A2" s="3" t="s">
        <v>130</v>
      </c>
    </row>
    <row r="3" spans="1:7" ht="12.75" customHeight="1" x14ac:dyDescent="0.15">
      <c r="A3" s="7" t="s">
        <v>131</v>
      </c>
    </row>
    <row r="4" spans="1:7" ht="12.75" customHeight="1" x14ac:dyDescent="0.15">
      <c r="D4" s="48" t="s">
        <v>132</v>
      </c>
      <c r="E4" s="49"/>
      <c r="F4" s="49"/>
      <c r="G4" s="50"/>
    </row>
    <row r="5" spans="1:7" ht="60" customHeight="1" x14ac:dyDescent="0.15">
      <c r="A5" s="51" t="s">
        <v>133</v>
      </c>
      <c r="B5" s="51" t="s">
        <v>3</v>
      </c>
      <c r="C5" s="51" t="s">
        <v>196</v>
      </c>
      <c r="D5" s="48" t="s">
        <v>197</v>
      </c>
      <c r="E5" s="49"/>
      <c r="F5" s="50"/>
      <c r="G5" s="53" t="s">
        <v>134</v>
      </c>
    </row>
    <row r="6" spans="1:7" ht="24" customHeight="1" x14ac:dyDescent="0.15">
      <c r="A6" s="52"/>
      <c r="B6" s="52"/>
      <c r="C6" s="52"/>
      <c r="D6" s="8" t="s">
        <v>6</v>
      </c>
      <c r="E6" s="8" t="s">
        <v>90</v>
      </c>
      <c r="F6" s="8" t="s">
        <v>128</v>
      </c>
      <c r="G6" s="52"/>
    </row>
    <row r="7" spans="1:7" ht="42" x14ac:dyDescent="0.15">
      <c r="A7" s="9" t="s">
        <v>135</v>
      </c>
      <c r="B7" s="38" t="s">
        <v>207</v>
      </c>
      <c r="C7" s="10" t="s">
        <v>128</v>
      </c>
      <c r="D7" s="11">
        <v>0</v>
      </c>
      <c r="E7" s="11">
        <v>0</v>
      </c>
      <c r="F7" s="11">
        <v>576.20000000000005</v>
      </c>
      <c r="G7" s="11">
        <f t="shared" ref="G7:G19" si="0">D7+E7+F7</f>
        <v>576.20000000000005</v>
      </c>
    </row>
    <row r="8" spans="1:7" ht="47.25" customHeight="1" x14ac:dyDescent="0.15">
      <c r="A8" s="58" t="s">
        <v>136</v>
      </c>
      <c r="B8" s="54" t="s">
        <v>213</v>
      </c>
      <c r="C8" s="10" t="s">
        <v>128</v>
      </c>
      <c r="D8" s="11">
        <v>0</v>
      </c>
      <c r="E8" s="11">
        <v>134.26</v>
      </c>
      <c r="F8" s="11">
        <v>0</v>
      </c>
      <c r="G8" s="11">
        <f t="shared" si="0"/>
        <v>134.26</v>
      </c>
    </row>
    <row r="9" spans="1:7" ht="47.25" customHeight="1" x14ac:dyDescent="0.15">
      <c r="A9" s="55"/>
      <c r="B9" s="55"/>
      <c r="C9" s="10" t="s">
        <v>90</v>
      </c>
      <c r="D9" s="11">
        <v>0</v>
      </c>
      <c r="E9" s="11">
        <f>513.92-8.6576986900008</f>
        <v>505.26230130999915</v>
      </c>
      <c r="F9" s="11">
        <v>0</v>
      </c>
      <c r="G9" s="11">
        <f t="shared" si="0"/>
        <v>505.26230130999915</v>
      </c>
    </row>
    <row r="10" spans="1:7" ht="47.25" customHeight="1" x14ac:dyDescent="0.15">
      <c r="A10" s="52"/>
      <c r="B10" s="52"/>
      <c r="C10" s="10" t="s">
        <v>6</v>
      </c>
      <c r="D10" s="11">
        <v>0</v>
      </c>
      <c r="E10" s="11">
        <v>17.940000000000001</v>
      </c>
      <c r="F10" s="11">
        <v>0</v>
      </c>
      <c r="G10" s="11">
        <f t="shared" si="0"/>
        <v>17.940000000000001</v>
      </c>
    </row>
    <row r="11" spans="1:7" ht="35.25" customHeight="1" x14ac:dyDescent="0.15">
      <c r="A11" s="9" t="s">
        <v>137</v>
      </c>
      <c r="B11" s="9" t="s">
        <v>93</v>
      </c>
      <c r="C11" s="10" t="s">
        <v>90</v>
      </c>
      <c r="D11" s="11">
        <v>0</v>
      </c>
      <c r="E11" s="11">
        <v>47.770237999999999</v>
      </c>
      <c r="F11" s="11">
        <v>0</v>
      </c>
      <c r="G11" s="11">
        <f t="shared" si="0"/>
        <v>47.770237999999999</v>
      </c>
    </row>
    <row r="12" spans="1:7" ht="37.5" customHeight="1" x14ac:dyDescent="0.15">
      <c r="A12" s="9" t="s">
        <v>138</v>
      </c>
      <c r="B12" s="38" t="s">
        <v>194</v>
      </c>
      <c r="C12" s="10" t="s">
        <v>90</v>
      </c>
      <c r="D12" s="11">
        <v>0</v>
      </c>
      <c r="E12" s="11">
        <v>40.799999999999997</v>
      </c>
      <c r="F12" s="11">
        <v>0</v>
      </c>
      <c r="G12" s="11">
        <f t="shared" si="0"/>
        <v>40.799999999999997</v>
      </c>
    </row>
    <row r="13" spans="1:7" ht="12.75" customHeight="1" x14ac:dyDescent="0.15">
      <c r="A13" s="56" t="s">
        <v>139</v>
      </c>
      <c r="B13" s="59" t="s">
        <v>200</v>
      </c>
      <c r="C13" s="10" t="s">
        <v>90</v>
      </c>
      <c r="D13" s="11">
        <v>8.6576986900007995</v>
      </c>
      <c r="E13" s="11">
        <v>0</v>
      </c>
      <c r="F13" s="11">
        <v>0</v>
      </c>
      <c r="G13" s="11">
        <f t="shared" si="0"/>
        <v>8.6576986900007995</v>
      </c>
    </row>
    <row r="14" spans="1:7" ht="12.75" customHeight="1" x14ac:dyDescent="0.15">
      <c r="A14" s="52"/>
      <c r="B14" s="52"/>
      <c r="C14" s="10" t="s">
        <v>6</v>
      </c>
      <c r="D14" s="11">
        <f>678.68</f>
        <v>678.68</v>
      </c>
      <c r="E14" s="11">
        <v>0</v>
      </c>
      <c r="F14" s="11">
        <v>0</v>
      </c>
      <c r="G14" s="11">
        <f t="shared" si="0"/>
        <v>678.68</v>
      </c>
    </row>
    <row r="15" spans="1:7" ht="12.75" customHeight="1" x14ac:dyDescent="0.15">
      <c r="A15" s="60" t="s">
        <v>140</v>
      </c>
      <c r="B15" s="49"/>
      <c r="C15" s="50"/>
      <c r="D15" s="12">
        <f t="shared" ref="D15:F15" si="1">SUM(D7:D14)</f>
        <v>687.33769869000071</v>
      </c>
      <c r="E15" s="12">
        <f t="shared" si="1"/>
        <v>746.03253930999915</v>
      </c>
      <c r="F15" s="12">
        <f t="shared" si="1"/>
        <v>576.20000000000005</v>
      </c>
      <c r="G15" s="12">
        <f t="shared" si="0"/>
        <v>2009.570238</v>
      </c>
    </row>
    <row r="16" spans="1:7" ht="28" x14ac:dyDescent="0.15">
      <c r="A16" s="9" t="s">
        <v>141</v>
      </c>
      <c r="B16" s="9" t="s">
        <v>142</v>
      </c>
      <c r="C16" s="10" t="s">
        <v>90</v>
      </c>
      <c r="D16" s="11">
        <v>0</v>
      </c>
      <c r="E16" s="11">
        <v>200</v>
      </c>
      <c r="F16" s="11">
        <v>0</v>
      </c>
      <c r="G16" s="11">
        <f t="shared" si="0"/>
        <v>200</v>
      </c>
    </row>
    <row r="17" spans="1:8" ht="12.75" customHeight="1" x14ac:dyDescent="0.15">
      <c r="A17" s="60" t="s">
        <v>143</v>
      </c>
      <c r="B17" s="49"/>
      <c r="C17" s="50"/>
      <c r="D17" s="12">
        <f t="shared" ref="D17:F17" si="2">SUM(D16)</f>
        <v>0</v>
      </c>
      <c r="E17" s="12">
        <f t="shared" si="2"/>
        <v>200</v>
      </c>
      <c r="F17" s="12">
        <f t="shared" si="2"/>
        <v>0</v>
      </c>
      <c r="G17" s="12">
        <f t="shared" si="0"/>
        <v>200</v>
      </c>
    </row>
    <row r="18" spans="1:8" ht="12.75" customHeight="1" x14ac:dyDescent="0.15">
      <c r="A18" s="60" t="s">
        <v>144</v>
      </c>
      <c r="B18" s="49"/>
      <c r="C18" s="50"/>
      <c r="D18" s="12">
        <v>0</v>
      </c>
      <c r="E18" s="12">
        <v>0</v>
      </c>
      <c r="F18" s="12">
        <v>0</v>
      </c>
      <c r="G18" s="12">
        <f t="shared" si="0"/>
        <v>0</v>
      </c>
    </row>
    <row r="19" spans="1:8" ht="12.75" customHeight="1" x14ac:dyDescent="0.15">
      <c r="A19" s="61" t="s">
        <v>145</v>
      </c>
      <c r="B19" s="49"/>
      <c r="C19" s="50"/>
      <c r="D19" s="13">
        <f t="shared" ref="D19:F19" si="3">D15+D17+D18</f>
        <v>687.33769869000071</v>
      </c>
      <c r="E19" s="13">
        <f t="shared" si="3"/>
        <v>946.03253930999915</v>
      </c>
      <c r="F19" s="13">
        <f t="shared" si="3"/>
        <v>576.20000000000005</v>
      </c>
      <c r="G19" s="13">
        <f t="shared" si="0"/>
        <v>2209.5702380000002</v>
      </c>
    </row>
    <row r="20" spans="1:8" ht="15.75" customHeight="1" x14ac:dyDescent="0.15">
      <c r="A20" s="61" t="s">
        <v>146</v>
      </c>
      <c r="B20" s="49"/>
      <c r="C20" s="50"/>
      <c r="D20" s="14">
        <f t="shared" ref="D20:G20" si="4">+D21+D24+D25+D26</f>
        <v>687.33769869000105</v>
      </c>
      <c r="E20" s="13">
        <f t="shared" si="4"/>
        <v>946.03414319316585</v>
      </c>
      <c r="F20" s="13">
        <f t="shared" si="4"/>
        <v>576.19999999999993</v>
      </c>
      <c r="G20" s="13">
        <f t="shared" si="4"/>
        <v>2209.5718418831671</v>
      </c>
    </row>
    <row r="21" spans="1:8" ht="12.75" customHeight="1" x14ac:dyDescent="0.15">
      <c r="A21" s="57" t="s">
        <v>147</v>
      </c>
      <c r="B21" s="63" t="s">
        <v>148</v>
      </c>
      <c r="C21" s="50"/>
      <c r="D21" s="15">
        <v>687.33769869000105</v>
      </c>
      <c r="E21" s="16">
        <f>744.583239940001</f>
        <v>744.58323994000102</v>
      </c>
      <c r="F21" s="16">
        <v>574.88133262999997</v>
      </c>
      <c r="G21" s="16">
        <f t="shared" ref="G21:G30" si="5">D21+E21+F21</f>
        <v>2006.8022712600023</v>
      </c>
    </row>
    <row r="22" spans="1:8" ht="12.75" customHeight="1" x14ac:dyDescent="0.15">
      <c r="A22" s="55"/>
      <c r="B22" s="63" t="s">
        <v>203</v>
      </c>
      <c r="C22" s="50"/>
      <c r="D22" s="16">
        <f>687.34</f>
        <v>687.34</v>
      </c>
      <c r="E22" s="16">
        <v>549.4</v>
      </c>
      <c r="F22" s="16">
        <v>322.8</v>
      </c>
      <c r="G22" s="16">
        <f t="shared" si="5"/>
        <v>1559.54</v>
      </c>
    </row>
    <row r="23" spans="1:8" ht="12.75" customHeight="1" x14ac:dyDescent="0.15">
      <c r="A23" s="55"/>
      <c r="B23" s="63" t="s">
        <v>204</v>
      </c>
      <c r="C23" s="50"/>
      <c r="D23" s="16">
        <f t="shared" ref="D23:F23" si="6">D21-D22</f>
        <v>-2.3013099989839247E-3</v>
      </c>
      <c r="E23" s="16">
        <f t="shared" si="6"/>
        <v>195.18323994000104</v>
      </c>
      <c r="F23" s="16">
        <f t="shared" si="6"/>
        <v>252.08133262999996</v>
      </c>
      <c r="G23" s="16">
        <f t="shared" si="5"/>
        <v>447.26227126000202</v>
      </c>
    </row>
    <row r="24" spans="1:8" ht="12.75" customHeight="1" x14ac:dyDescent="0.15">
      <c r="A24" s="55"/>
      <c r="B24" s="63" t="s">
        <v>149</v>
      </c>
      <c r="C24" s="50"/>
      <c r="D24" s="16">
        <f t="shared" ref="D24:F24" si="7">D17</f>
        <v>0</v>
      </c>
      <c r="E24" s="16">
        <f t="shared" si="7"/>
        <v>200</v>
      </c>
      <c r="F24" s="16">
        <f t="shared" si="7"/>
        <v>0</v>
      </c>
      <c r="G24" s="16">
        <f t="shared" si="5"/>
        <v>200</v>
      </c>
    </row>
    <row r="25" spans="1:8" ht="12.75" customHeight="1" x14ac:dyDescent="0.15">
      <c r="A25" s="55"/>
      <c r="B25" s="63" t="s">
        <v>150</v>
      </c>
      <c r="C25" s="50"/>
      <c r="D25" s="16">
        <f t="shared" ref="D25:F25" si="8">D18</f>
        <v>0</v>
      </c>
      <c r="E25" s="16">
        <f t="shared" si="8"/>
        <v>0</v>
      </c>
      <c r="F25" s="16">
        <f t="shared" si="8"/>
        <v>0</v>
      </c>
      <c r="G25" s="16">
        <f t="shared" si="5"/>
        <v>0</v>
      </c>
    </row>
    <row r="26" spans="1:8" ht="23.25" customHeight="1" x14ac:dyDescent="0.15">
      <c r="A26" s="52"/>
      <c r="B26" s="69" t="s">
        <v>151</v>
      </c>
      <c r="C26" s="50"/>
      <c r="D26" s="16">
        <v>0</v>
      </c>
      <c r="E26" s="16">
        <f>10.1138166315832-8.6576986900008-0.00521468841759987</f>
        <v>1.4509032531648005</v>
      </c>
      <c r="F26" s="16">
        <v>1.31866737</v>
      </c>
      <c r="G26" s="16">
        <f t="shared" si="5"/>
        <v>2.7695706231648005</v>
      </c>
      <c r="H26" s="17"/>
    </row>
    <row r="27" spans="1:8" ht="15.75" customHeight="1" x14ac:dyDescent="0.15">
      <c r="A27" s="61" t="s">
        <v>152</v>
      </c>
      <c r="B27" s="49"/>
      <c r="C27" s="50"/>
      <c r="D27" s="13">
        <v>0</v>
      </c>
      <c r="E27" s="13">
        <v>0</v>
      </c>
      <c r="F27" s="13">
        <v>0</v>
      </c>
      <c r="G27" s="13">
        <f t="shared" si="5"/>
        <v>0</v>
      </c>
    </row>
    <row r="28" spans="1:8" ht="15" customHeight="1" x14ac:dyDescent="0.15">
      <c r="A28" s="62" t="s">
        <v>153</v>
      </c>
      <c r="B28" s="49"/>
      <c r="C28" s="50"/>
      <c r="D28" s="18">
        <f t="shared" ref="D28:F28" si="9">D20+D27</f>
        <v>687.33769869000105</v>
      </c>
      <c r="E28" s="18">
        <f t="shared" si="9"/>
        <v>946.03414319316585</v>
      </c>
      <c r="F28" s="18">
        <f t="shared" si="9"/>
        <v>576.19999999999993</v>
      </c>
      <c r="G28" s="18">
        <f t="shared" si="5"/>
        <v>2209.5718418831666</v>
      </c>
    </row>
    <row r="29" spans="1:8" ht="12.75" customHeight="1" x14ac:dyDescent="0.15">
      <c r="A29" s="57" t="s">
        <v>154</v>
      </c>
      <c r="B29" s="63" t="s">
        <v>155</v>
      </c>
      <c r="C29" s="50"/>
      <c r="D29" s="11">
        <f t="shared" ref="D29:F29" si="10">D21+D24+D25</f>
        <v>687.33769869000105</v>
      </c>
      <c r="E29" s="11">
        <f t="shared" si="10"/>
        <v>944.58323994000102</v>
      </c>
      <c r="F29" s="11">
        <f t="shared" si="10"/>
        <v>574.88133262999997</v>
      </c>
      <c r="G29" s="16">
        <f t="shared" si="5"/>
        <v>2206.8022712600023</v>
      </c>
      <c r="H29" s="17"/>
    </row>
    <row r="30" spans="1:8" ht="12.75" customHeight="1" x14ac:dyDescent="0.15">
      <c r="A30" s="52"/>
      <c r="B30" s="63" t="s">
        <v>156</v>
      </c>
      <c r="C30" s="50"/>
      <c r="D30" s="11">
        <f t="shared" ref="D30:F30" si="11">D27+D26</f>
        <v>0</v>
      </c>
      <c r="E30" s="19">
        <f t="shared" si="11"/>
        <v>1.4509032531648005</v>
      </c>
      <c r="F30" s="19">
        <f t="shared" si="11"/>
        <v>1.31866737</v>
      </c>
      <c r="G30" s="20">
        <f t="shared" si="5"/>
        <v>2.7695706231648005</v>
      </c>
    </row>
    <row r="31" spans="1:8" ht="12.75" customHeight="1" x14ac:dyDescent="0.15">
      <c r="D31" s="17"/>
      <c r="E31" s="17"/>
      <c r="F31" s="17"/>
    </row>
    <row r="32" spans="1:8" ht="12.75" customHeight="1" x14ac:dyDescent="0.15">
      <c r="A32" s="34" t="s">
        <v>157</v>
      </c>
      <c r="B32" s="35"/>
      <c r="C32" s="35"/>
      <c r="D32" s="35"/>
      <c r="E32" s="35"/>
      <c r="F32" s="35"/>
      <c r="G32" s="35"/>
    </row>
    <row r="33" spans="1:7" ht="31" customHeight="1" x14ac:dyDescent="0.15">
      <c r="A33" s="67" t="s">
        <v>195</v>
      </c>
      <c r="B33" s="71"/>
      <c r="C33" s="71"/>
      <c r="D33" s="71"/>
      <c r="E33" s="71"/>
      <c r="F33" s="71"/>
      <c r="G33" s="71"/>
    </row>
    <row r="34" spans="1:7" x14ac:dyDescent="0.15">
      <c r="A34" s="72" t="s">
        <v>193</v>
      </c>
      <c r="B34" s="72"/>
      <c r="C34" s="72"/>
      <c r="D34" s="72"/>
      <c r="E34" s="72"/>
      <c r="F34" s="72"/>
      <c r="G34" s="72"/>
    </row>
    <row r="35" spans="1:7" x14ac:dyDescent="0.15">
      <c r="A35" s="70" t="s">
        <v>212</v>
      </c>
      <c r="B35" s="70"/>
      <c r="C35" s="70"/>
      <c r="D35" s="70"/>
      <c r="E35" s="70"/>
      <c r="F35" s="70"/>
      <c r="G35" s="70"/>
    </row>
    <row r="36" spans="1:7" x14ac:dyDescent="0.15">
      <c r="A36" s="70" t="s">
        <v>206</v>
      </c>
      <c r="B36" s="70"/>
      <c r="C36" s="70"/>
      <c r="D36" s="70"/>
      <c r="E36" s="70"/>
      <c r="F36" s="70"/>
      <c r="G36" s="70"/>
    </row>
    <row r="37" spans="1:7" ht="28" customHeight="1" x14ac:dyDescent="0.15">
      <c r="A37" s="65" t="s">
        <v>198</v>
      </c>
      <c r="B37" s="66"/>
      <c r="C37" s="66"/>
      <c r="D37" s="66"/>
      <c r="E37" s="66"/>
      <c r="F37" s="66"/>
      <c r="G37" s="66"/>
    </row>
    <row r="38" spans="1:7" ht="43" customHeight="1" x14ac:dyDescent="0.15">
      <c r="A38" s="65" t="s">
        <v>205</v>
      </c>
      <c r="B38" s="66"/>
      <c r="C38" s="66"/>
      <c r="D38" s="66"/>
      <c r="E38" s="66"/>
      <c r="F38" s="66"/>
      <c r="G38" s="66"/>
    </row>
    <row r="39" spans="1:7" x14ac:dyDescent="0.15">
      <c r="A39" s="34" t="s">
        <v>199</v>
      </c>
      <c r="B39" s="24"/>
      <c r="C39" s="24"/>
      <c r="D39" s="24"/>
      <c r="E39" s="24"/>
      <c r="F39" s="24"/>
      <c r="G39" s="37"/>
    </row>
    <row r="40" spans="1:7" x14ac:dyDescent="0.15">
      <c r="A40" s="36" t="s">
        <v>201</v>
      </c>
      <c r="B40" s="39"/>
      <c r="C40" s="39"/>
      <c r="D40" s="39"/>
      <c r="E40" s="39"/>
      <c r="F40" s="39"/>
      <c r="G40" s="39"/>
    </row>
    <row r="41" spans="1:7" ht="13" x14ac:dyDescent="0.15">
      <c r="A41" s="64" t="s">
        <v>202</v>
      </c>
      <c r="B41" s="64"/>
      <c r="C41" s="64"/>
      <c r="D41" s="64"/>
      <c r="E41" s="64"/>
      <c r="F41" s="64"/>
      <c r="G41" s="64"/>
    </row>
    <row r="42" spans="1:7" ht="12.75" customHeight="1" x14ac:dyDescent="0.15">
      <c r="A42" s="65"/>
      <c r="B42" s="66"/>
      <c r="C42" s="66"/>
      <c r="D42" s="66"/>
      <c r="E42" s="66"/>
      <c r="F42" s="66"/>
      <c r="G42" s="66"/>
    </row>
    <row r="43" spans="1:7" ht="24" customHeight="1" x14ac:dyDescent="0.15">
      <c r="A43" s="34"/>
      <c r="B43" s="24"/>
      <c r="C43" s="24"/>
      <c r="D43" s="24"/>
      <c r="E43" s="24"/>
      <c r="F43" s="24"/>
      <c r="G43" s="35"/>
    </row>
    <row r="44" spans="1:7" ht="13" x14ac:dyDescent="0.15">
      <c r="A44" s="35"/>
      <c r="B44" s="35"/>
      <c r="C44" s="35"/>
      <c r="D44" s="35"/>
      <c r="E44" s="35"/>
      <c r="F44" s="35"/>
      <c r="G44" s="35"/>
    </row>
    <row r="45" spans="1:7" ht="12.75" customHeight="1" x14ac:dyDescent="0.15">
      <c r="A45" s="67"/>
      <c r="B45" s="68"/>
      <c r="C45" s="68"/>
      <c r="D45" s="68"/>
      <c r="E45" s="68"/>
      <c r="F45" s="68"/>
      <c r="G45" s="68"/>
    </row>
    <row r="46" spans="1:7" ht="12.75" customHeight="1" x14ac:dyDescent="0.15"/>
    <row r="47" spans="1:7" ht="12.75" customHeight="1" x14ac:dyDescent="0.15"/>
    <row r="48" spans="1:7"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36">
    <mergeCell ref="A41:G41"/>
    <mergeCell ref="A42:G42"/>
    <mergeCell ref="A45:G45"/>
    <mergeCell ref="B21:C21"/>
    <mergeCell ref="B22:C22"/>
    <mergeCell ref="B23:C23"/>
    <mergeCell ref="B24:C24"/>
    <mergeCell ref="B25:C25"/>
    <mergeCell ref="B26:C26"/>
    <mergeCell ref="A27:C27"/>
    <mergeCell ref="A36:G36"/>
    <mergeCell ref="A33:G33"/>
    <mergeCell ref="A37:G37"/>
    <mergeCell ref="A38:G38"/>
    <mergeCell ref="A34:G34"/>
    <mergeCell ref="A35:G35"/>
    <mergeCell ref="B8:B10"/>
    <mergeCell ref="A13:A14"/>
    <mergeCell ref="A21:A26"/>
    <mergeCell ref="A29:A30"/>
    <mergeCell ref="A8:A10"/>
    <mergeCell ref="B13:B14"/>
    <mergeCell ref="A15:C15"/>
    <mergeCell ref="A17:C17"/>
    <mergeCell ref="A18:C18"/>
    <mergeCell ref="A19:C19"/>
    <mergeCell ref="A20:C20"/>
    <mergeCell ref="A28:C28"/>
    <mergeCell ref="B29:C29"/>
    <mergeCell ref="B30:C30"/>
    <mergeCell ref="D4:G4"/>
    <mergeCell ref="A5:A6"/>
    <mergeCell ref="B5:B6"/>
    <mergeCell ref="C5:C6"/>
    <mergeCell ref="D5:F5"/>
    <mergeCell ref="G5:G6"/>
  </mergeCells>
  <pageMargins left="0.7" right="0.7" top="0.75" bottom="0.75" header="0" footer="0"/>
  <pageSetup paperSize="9" scale="5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showGridLines="0" topLeftCell="A14" workbookViewId="0">
      <selection activeCell="A22" sqref="A22:D22"/>
    </sheetView>
  </sheetViews>
  <sheetFormatPr baseColWidth="10" defaultColWidth="14.5" defaultRowHeight="15" customHeight="1" outlineLevelCol="1" x14ac:dyDescent="0.15"/>
  <cols>
    <col min="1" max="1" width="52.33203125" customWidth="1" outlineLevel="1"/>
    <col min="2" max="4" width="20" customWidth="1" outlineLevel="1"/>
    <col min="5" max="26" width="10.83203125" customWidth="1"/>
  </cols>
  <sheetData>
    <row r="1" spans="1:4" ht="15.75" customHeight="1" x14ac:dyDescent="0.2">
      <c r="A1" s="1" t="s">
        <v>0</v>
      </c>
    </row>
    <row r="2" spans="1:4" ht="18" customHeight="1" x14ac:dyDescent="0.2">
      <c r="A2" s="3" t="s">
        <v>158</v>
      </c>
    </row>
    <row r="3" spans="1:4" ht="12.75" customHeight="1" x14ac:dyDescent="0.15">
      <c r="A3" s="7" t="s">
        <v>131</v>
      </c>
    </row>
    <row r="4" spans="1:4" ht="18" customHeight="1" x14ac:dyDescent="0.2">
      <c r="A4" s="3"/>
      <c r="B4" s="23"/>
    </row>
    <row r="5" spans="1:4" ht="56.25" customHeight="1" x14ac:dyDescent="0.15">
      <c r="A5" s="4" t="s">
        <v>159</v>
      </c>
      <c r="B5" s="8" t="s">
        <v>134</v>
      </c>
      <c r="C5" s="8" t="s">
        <v>160</v>
      </c>
      <c r="D5" s="8" t="s">
        <v>161</v>
      </c>
    </row>
    <row r="6" spans="1:4" ht="12.75" customHeight="1" x14ac:dyDescent="0.15">
      <c r="A6" s="6" t="s">
        <v>162</v>
      </c>
      <c r="B6" s="11">
        <v>34.674785311582397</v>
      </c>
      <c r="C6" s="25">
        <v>0</v>
      </c>
      <c r="D6" s="25">
        <v>0</v>
      </c>
    </row>
    <row r="7" spans="1:4" ht="12.75" customHeight="1" x14ac:dyDescent="0.15">
      <c r="A7" s="6" t="s">
        <v>163</v>
      </c>
      <c r="B7" s="11">
        <v>53.320000000000007</v>
      </c>
      <c r="C7" s="25">
        <v>0</v>
      </c>
      <c r="D7" s="25">
        <v>0</v>
      </c>
    </row>
    <row r="8" spans="1:4" ht="12.75" customHeight="1" x14ac:dyDescent="0.15">
      <c r="A8" s="6" t="s">
        <v>164</v>
      </c>
      <c r="B8" s="11">
        <v>315.44</v>
      </c>
      <c r="C8" s="25">
        <v>0</v>
      </c>
      <c r="D8" s="25">
        <v>0</v>
      </c>
    </row>
    <row r="9" spans="1:4" ht="12.75" customHeight="1" x14ac:dyDescent="0.15">
      <c r="A9" s="6" t="s">
        <v>165</v>
      </c>
      <c r="B9" s="11">
        <v>15.58</v>
      </c>
      <c r="C9" s="25">
        <v>0</v>
      </c>
      <c r="D9" s="25">
        <v>0</v>
      </c>
    </row>
    <row r="10" spans="1:4" ht="12.75" customHeight="1" x14ac:dyDescent="0.15">
      <c r="A10" s="6" t="s">
        <v>166</v>
      </c>
      <c r="B10" s="11">
        <v>603.71</v>
      </c>
      <c r="C10" s="25">
        <v>0</v>
      </c>
      <c r="D10" s="25">
        <v>0</v>
      </c>
    </row>
    <row r="11" spans="1:4" ht="12.75" customHeight="1" x14ac:dyDescent="0.15">
      <c r="A11" s="6" t="s">
        <v>167</v>
      </c>
      <c r="B11" s="11">
        <v>140.85999999999999</v>
      </c>
      <c r="C11" s="25">
        <v>0</v>
      </c>
      <c r="D11" s="25">
        <v>0</v>
      </c>
    </row>
    <row r="12" spans="1:4" ht="12.75" customHeight="1" x14ac:dyDescent="0.15">
      <c r="A12" s="6" t="s">
        <v>168</v>
      </c>
      <c r="B12" s="11">
        <v>825.1</v>
      </c>
      <c r="C12" s="25">
        <v>200</v>
      </c>
      <c r="D12" s="25">
        <v>0</v>
      </c>
    </row>
    <row r="13" spans="1:4" ht="12.75" customHeight="1" x14ac:dyDescent="0.15">
      <c r="A13" s="6" t="s">
        <v>169</v>
      </c>
      <c r="B13" s="11">
        <v>67.339999999999989</v>
      </c>
      <c r="C13" s="25">
        <v>0</v>
      </c>
      <c r="D13" s="25">
        <v>0</v>
      </c>
    </row>
    <row r="14" spans="1:4" ht="12.75" customHeight="1" x14ac:dyDescent="0.15">
      <c r="A14" s="6" t="s">
        <v>170</v>
      </c>
      <c r="B14" s="11">
        <v>0</v>
      </c>
      <c r="C14" s="25">
        <v>0</v>
      </c>
      <c r="D14" s="25">
        <v>0</v>
      </c>
    </row>
    <row r="15" spans="1:4" ht="12.75" customHeight="1" x14ac:dyDescent="0.15">
      <c r="A15" s="6" t="s">
        <v>171</v>
      </c>
      <c r="B15" s="11">
        <v>117.49</v>
      </c>
      <c r="C15" s="25">
        <v>0</v>
      </c>
      <c r="D15" s="25">
        <v>0</v>
      </c>
    </row>
    <row r="16" spans="1:4" ht="12.75" customHeight="1" x14ac:dyDescent="0.15">
      <c r="A16" s="6" t="s">
        <v>172</v>
      </c>
      <c r="B16" s="11">
        <v>97.71</v>
      </c>
      <c r="C16" s="25">
        <v>0</v>
      </c>
      <c r="D16" s="25">
        <v>0</v>
      </c>
    </row>
    <row r="17" spans="1:4" ht="12.75" customHeight="1" x14ac:dyDescent="0.15">
      <c r="A17" s="6" t="s">
        <v>173</v>
      </c>
      <c r="B17" s="11">
        <v>19.799999999999997</v>
      </c>
      <c r="C17" s="25">
        <v>0</v>
      </c>
      <c r="D17" s="25">
        <v>0</v>
      </c>
    </row>
    <row r="18" spans="1:4" ht="12.75" customHeight="1" x14ac:dyDescent="0.15">
      <c r="A18" s="47" t="s">
        <v>208</v>
      </c>
      <c r="B18" s="11">
        <v>-84.22</v>
      </c>
      <c r="C18" s="25">
        <v>0</v>
      </c>
      <c r="D18" s="25">
        <v>0</v>
      </c>
    </row>
    <row r="19" spans="1:4" ht="12.75" customHeight="1" x14ac:dyDescent="0.15">
      <c r="A19" s="26" t="s">
        <v>134</v>
      </c>
      <c r="B19" s="27">
        <f t="shared" ref="B19:D19" si="0">SUM(B6:B18)</f>
        <v>2206.8047853115827</v>
      </c>
      <c r="C19" s="28">
        <f t="shared" si="0"/>
        <v>200</v>
      </c>
      <c r="D19" s="28">
        <f t="shared" si="0"/>
        <v>0</v>
      </c>
    </row>
    <row r="20" spans="1:4" ht="12.75" customHeight="1" x14ac:dyDescent="0.15">
      <c r="A20" s="7" t="s">
        <v>174</v>
      </c>
    </row>
    <row r="21" spans="1:4" ht="12.75" customHeight="1" x14ac:dyDescent="0.15"/>
    <row r="22" spans="1:4" ht="107" customHeight="1" x14ac:dyDescent="0.15">
      <c r="A22" s="64" t="s">
        <v>211</v>
      </c>
      <c r="B22" s="73"/>
      <c r="C22" s="73"/>
      <c r="D22" s="73"/>
    </row>
    <row r="23" spans="1:4" ht="12.75" customHeight="1" x14ac:dyDescent="0.15">
      <c r="A23" s="29"/>
      <c r="B23" s="22"/>
      <c r="C23" s="22"/>
      <c r="D23" s="22"/>
    </row>
    <row r="24" spans="1:4" ht="12.75" customHeight="1" x14ac:dyDescent="0.15">
      <c r="A24" s="29"/>
      <c r="B24" s="22"/>
      <c r="C24" s="22"/>
      <c r="D24" s="22"/>
    </row>
    <row r="25" spans="1:4" ht="12.75" customHeight="1" x14ac:dyDescent="0.15">
      <c r="A25" s="29"/>
      <c r="B25" s="22"/>
      <c r="C25" s="22"/>
      <c r="D25" s="22"/>
    </row>
    <row r="26" spans="1:4" ht="12.75" customHeight="1" x14ac:dyDescent="0.15"/>
    <row r="27" spans="1:4" ht="12.75" customHeight="1" x14ac:dyDescent="0.15"/>
    <row r="28" spans="1:4" ht="12.75" customHeight="1" x14ac:dyDescent="0.15"/>
    <row r="29" spans="1:4" ht="12.75" customHeight="1" x14ac:dyDescent="0.15"/>
    <row r="30" spans="1:4" ht="12.75" customHeight="1" x14ac:dyDescent="0.15"/>
    <row r="31" spans="1:4" ht="12.75" customHeight="1" x14ac:dyDescent="0.15"/>
    <row r="32" spans="1:4"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1">
    <mergeCell ref="A22:D22"/>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workbookViewId="0"/>
  </sheetViews>
  <sheetFormatPr baseColWidth="10" defaultColWidth="14.5" defaultRowHeight="15" customHeight="1" outlineLevelCol="1" x14ac:dyDescent="0.15"/>
  <cols>
    <col min="1" max="1" width="75.6640625" customWidth="1" outlineLevel="1"/>
    <col min="2" max="4" width="20.6640625" customWidth="1" outlineLevel="1"/>
    <col min="5" max="5" width="9.6640625" customWidth="1" outlineLevel="1"/>
    <col min="6" max="26" width="10.83203125" customWidth="1"/>
  </cols>
  <sheetData>
    <row r="1" spans="1:8" ht="15.75" customHeight="1" x14ac:dyDescent="0.2">
      <c r="A1" s="1" t="s">
        <v>0</v>
      </c>
    </row>
    <row r="2" spans="1:8" ht="18" customHeight="1" x14ac:dyDescent="0.2">
      <c r="A2" s="3" t="s">
        <v>175</v>
      </c>
    </row>
    <row r="3" spans="1:8" ht="12.75" customHeight="1" x14ac:dyDescent="0.15">
      <c r="A3" s="7" t="s">
        <v>131</v>
      </c>
    </row>
    <row r="4" spans="1:8" ht="12.75" customHeight="1" x14ac:dyDescent="0.15"/>
    <row r="5" spans="1:8" ht="58" x14ac:dyDescent="0.15">
      <c r="A5" s="4" t="s">
        <v>176</v>
      </c>
      <c r="B5" s="30" t="s">
        <v>177</v>
      </c>
      <c r="C5" s="30" t="s">
        <v>178</v>
      </c>
      <c r="D5" s="8" t="s">
        <v>179</v>
      </c>
      <c r="G5" s="31"/>
      <c r="H5" s="31"/>
    </row>
    <row r="6" spans="1:8" ht="29.25" customHeight="1" x14ac:dyDescent="0.15">
      <c r="A6" s="10" t="s">
        <v>180</v>
      </c>
      <c r="B6" s="11">
        <v>2.7747853115824102</v>
      </c>
      <c r="C6" s="11">
        <v>0</v>
      </c>
      <c r="D6" s="11">
        <f t="shared" ref="D6:D7" si="0">C6+B6</f>
        <v>2.7747853115824102</v>
      </c>
    </row>
    <row r="7" spans="1:8" ht="27.75" customHeight="1" x14ac:dyDescent="0.15">
      <c r="A7" s="10" t="s">
        <v>181</v>
      </c>
      <c r="B7" s="11">
        <v>0</v>
      </c>
      <c r="C7" s="11">
        <v>0</v>
      </c>
      <c r="D7" s="11">
        <f t="shared" si="0"/>
        <v>0</v>
      </c>
    </row>
    <row r="8" spans="1:8" ht="12.75" customHeight="1" x14ac:dyDescent="0.15">
      <c r="A8" s="26" t="s">
        <v>134</v>
      </c>
      <c r="B8" s="27">
        <f t="shared" ref="B8:D8" si="1">SUM(B6:B7)</f>
        <v>2.7747853115824102</v>
      </c>
      <c r="C8" s="27">
        <f t="shared" si="1"/>
        <v>0</v>
      </c>
      <c r="D8" s="27">
        <f t="shared" si="1"/>
        <v>2.7747853115824102</v>
      </c>
    </row>
    <row r="9" spans="1:8" ht="12.75" customHeight="1" x14ac:dyDescent="0.15">
      <c r="A9" s="7" t="s">
        <v>182</v>
      </c>
    </row>
    <row r="10" spans="1:8" ht="12.75" customHeight="1" x14ac:dyDescent="0.15"/>
    <row r="11" spans="1:8" ht="12.75" customHeight="1" x14ac:dyDescent="0.15"/>
    <row r="12" spans="1:8" ht="12.75" customHeight="1" x14ac:dyDescent="0.15">
      <c r="A12" s="7" t="s">
        <v>183</v>
      </c>
    </row>
    <row r="13" spans="1:8" ht="15" customHeight="1" x14ac:dyDescent="0.15">
      <c r="A13" s="32" t="s">
        <v>184</v>
      </c>
    </row>
    <row r="14" spans="1:8" ht="15" customHeight="1" x14ac:dyDescent="0.15">
      <c r="A14" s="32" t="s">
        <v>185</v>
      </c>
    </row>
    <row r="15" spans="1:8" ht="12.75" customHeight="1" x14ac:dyDescent="0.15"/>
    <row r="16" spans="1:8"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0"/>
  <sheetViews>
    <sheetView showGridLines="0" tabSelected="1" topLeftCell="A15" workbookViewId="0">
      <selection activeCell="A25" sqref="A25:H25"/>
    </sheetView>
  </sheetViews>
  <sheetFormatPr baseColWidth="10" defaultColWidth="14.5" defaultRowHeight="15" customHeight="1" outlineLevelCol="1" x14ac:dyDescent="0.15"/>
  <cols>
    <col min="1" max="1" width="55.5" customWidth="1" outlineLevel="1"/>
    <col min="2" max="7" width="18.33203125" customWidth="1" outlineLevel="1"/>
    <col min="8" max="8" width="20.1640625" customWidth="1" outlineLevel="1"/>
    <col min="9" max="26" width="10.83203125" customWidth="1"/>
  </cols>
  <sheetData>
    <row r="1" spans="1:8" ht="15.75" customHeight="1" x14ac:dyDescent="0.2">
      <c r="A1" s="1" t="s">
        <v>0</v>
      </c>
    </row>
    <row r="2" spans="1:8" ht="18" customHeight="1" x14ac:dyDescent="0.2">
      <c r="A2" s="3" t="s">
        <v>186</v>
      </c>
    </row>
    <row r="3" spans="1:8" ht="12.75" customHeight="1" x14ac:dyDescent="0.15">
      <c r="A3" s="7" t="s">
        <v>131</v>
      </c>
    </row>
    <row r="4" spans="1:8" ht="18" customHeight="1" x14ac:dyDescent="0.2">
      <c r="A4" s="3"/>
    </row>
    <row r="5" spans="1:8" ht="17.25" customHeight="1" x14ac:dyDescent="0.2">
      <c r="A5" s="3"/>
      <c r="B5" s="48" t="s">
        <v>6</v>
      </c>
      <c r="C5" s="50"/>
      <c r="D5" s="48" t="s">
        <v>90</v>
      </c>
      <c r="E5" s="50"/>
      <c r="F5" s="48" t="s">
        <v>128</v>
      </c>
      <c r="G5" s="50"/>
    </row>
    <row r="6" spans="1:8" ht="44" x14ac:dyDescent="0.15">
      <c r="A6" s="4" t="s">
        <v>159</v>
      </c>
      <c r="B6" s="8" t="s">
        <v>187</v>
      </c>
      <c r="C6" s="30" t="s">
        <v>188</v>
      </c>
      <c r="D6" s="8" t="s">
        <v>187</v>
      </c>
      <c r="E6" s="30" t="s">
        <v>189</v>
      </c>
      <c r="F6" s="8" t="s">
        <v>187</v>
      </c>
      <c r="G6" s="30" t="s">
        <v>190</v>
      </c>
      <c r="H6" s="8" t="s">
        <v>134</v>
      </c>
    </row>
    <row r="7" spans="1:8" ht="12.75" customHeight="1" x14ac:dyDescent="0.15">
      <c r="A7" s="6" t="s">
        <v>162</v>
      </c>
      <c r="B7" s="33">
        <v>-5.2146884175998665E-3</v>
      </c>
      <c r="C7" s="33">
        <v>17.48</v>
      </c>
      <c r="D7" s="33">
        <v>2</v>
      </c>
      <c r="E7" s="33">
        <v>11.7</v>
      </c>
      <c r="F7" s="33">
        <v>3.5</v>
      </c>
      <c r="G7" s="33">
        <v>0</v>
      </c>
      <c r="H7" s="33">
        <f t="shared" ref="H7:H19" si="0">SUM(B7:G7)</f>
        <v>34.674785311582397</v>
      </c>
    </row>
    <row r="8" spans="1:8" ht="12.75" customHeight="1" x14ac:dyDescent="0.15">
      <c r="A8" s="6" t="s">
        <v>163</v>
      </c>
      <c r="B8" s="33">
        <v>0</v>
      </c>
      <c r="C8" s="33">
        <v>35.56</v>
      </c>
      <c r="D8" s="33">
        <v>0</v>
      </c>
      <c r="E8" s="33">
        <v>0</v>
      </c>
      <c r="F8" s="33">
        <v>15.56</v>
      </c>
      <c r="G8" s="33">
        <v>2.2000000000000002</v>
      </c>
      <c r="H8" s="33">
        <f t="shared" si="0"/>
        <v>53.320000000000007</v>
      </c>
    </row>
    <row r="9" spans="1:8" ht="12.75" customHeight="1" x14ac:dyDescent="0.15">
      <c r="A9" s="6" t="s">
        <v>164</v>
      </c>
      <c r="B9" s="33">
        <v>9.58</v>
      </c>
      <c r="C9" s="33">
        <v>88.38</v>
      </c>
      <c r="D9" s="33">
        <v>109.52</v>
      </c>
      <c r="E9" s="33">
        <v>65.64</v>
      </c>
      <c r="F9" s="33">
        <v>39.74</v>
      </c>
      <c r="G9" s="33">
        <v>2.58</v>
      </c>
      <c r="H9" s="33">
        <f t="shared" si="0"/>
        <v>315.44</v>
      </c>
    </row>
    <row r="10" spans="1:8" ht="12.75" customHeight="1" x14ac:dyDescent="0.15">
      <c r="A10" s="6" t="s">
        <v>165</v>
      </c>
      <c r="B10" s="33">
        <v>0</v>
      </c>
      <c r="C10" s="33">
        <v>0</v>
      </c>
      <c r="D10" s="33">
        <v>3.7</v>
      </c>
      <c r="E10" s="33">
        <v>2.48</v>
      </c>
      <c r="F10" s="33">
        <v>8.4</v>
      </c>
      <c r="G10" s="33">
        <v>1</v>
      </c>
      <c r="H10" s="33">
        <f t="shared" si="0"/>
        <v>15.58</v>
      </c>
    </row>
    <row r="11" spans="1:8" ht="12.75" customHeight="1" x14ac:dyDescent="0.15">
      <c r="A11" s="6" t="s">
        <v>166</v>
      </c>
      <c r="B11" s="33">
        <v>71.03</v>
      </c>
      <c r="C11" s="33">
        <v>147.12</v>
      </c>
      <c r="D11" s="33">
        <v>51.88</v>
      </c>
      <c r="E11" s="33">
        <v>57.9</v>
      </c>
      <c r="F11" s="33">
        <v>240.72</v>
      </c>
      <c r="G11" s="33">
        <v>35.06</v>
      </c>
      <c r="H11" s="33">
        <f t="shared" si="0"/>
        <v>603.71</v>
      </c>
    </row>
    <row r="12" spans="1:8" ht="12.75" customHeight="1" x14ac:dyDescent="0.15">
      <c r="A12" s="6" t="s">
        <v>167</v>
      </c>
      <c r="B12" s="33">
        <v>42.43</v>
      </c>
      <c r="C12" s="33">
        <v>51.01</v>
      </c>
      <c r="D12" s="33">
        <v>0</v>
      </c>
      <c r="E12" s="33">
        <v>1.1100000000000001</v>
      </c>
      <c r="F12" s="33">
        <v>32.58</v>
      </c>
      <c r="G12" s="33">
        <v>13.73</v>
      </c>
      <c r="H12" s="33">
        <f t="shared" si="0"/>
        <v>140.85999999999999</v>
      </c>
    </row>
    <row r="13" spans="1:8" ht="12.75" customHeight="1" x14ac:dyDescent="0.15">
      <c r="A13" s="6" t="s">
        <v>168</v>
      </c>
      <c r="B13" s="33">
        <v>79.709999999999994</v>
      </c>
      <c r="C13" s="33">
        <v>104.92</v>
      </c>
      <c r="D13" s="33">
        <v>444.37</v>
      </c>
      <c r="E13" s="33">
        <v>76.11</v>
      </c>
      <c r="F13" s="33">
        <v>109.16</v>
      </c>
      <c r="G13" s="33">
        <v>10.83</v>
      </c>
      <c r="H13" s="33">
        <f t="shared" si="0"/>
        <v>825.1</v>
      </c>
    </row>
    <row r="14" spans="1:8" ht="12.75" customHeight="1" x14ac:dyDescent="0.15">
      <c r="A14" s="6" t="s">
        <v>169</v>
      </c>
      <c r="B14" s="33">
        <v>0.54</v>
      </c>
      <c r="C14" s="33">
        <v>17.690000000000001</v>
      </c>
      <c r="D14" s="33">
        <v>20.7</v>
      </c>
      <c r="E14" s="33">
        <v>25.42</v>
      </c>
      <c r="F14" s="33">
        <v>2.39</v>
      </c>
      <c r="G14" s="33">
        <v>0.6</v>
      </c>
      <c r="H14" s="33">
        <f t="shared" si="0"/>
        <v>67.339999999999989</v>
      </c>
    </row>
    <row r="15" spans="1:8" ht="12.75" customHeight="1" x14ac:dyDescent="0.15">
      <c r="A15" s="6" t="s">
        <v>170</v>
      </c>
      <c r="B15" s="33">
        <v>0</v>
      </c>
      <c r="C15" s="33">
        <v>0</v>
      </c>
      <c r="D15" s="33">
        <v>0</v>
      </c>
      <c r="E15" s="33">
        <v>0</v>
      </c>
      <c r="F15" s="33">
        <v>0</v>
      </c>
      <c r="G15" s="33">
        <v>0</v>
      </c>
      <c r="H15" s="33">
        <f t="shared" si="0"/>
        <v>0</v>
      </c>
    </row>
    <row r="16" spans="1:8" ht="12.75" customHeight="1" x14ac:dyDescent="0.15">
      <c r="A16" s="6" t="s">
        <v>171</v>
      </c>
      <c r="B16" s="33">
        <v>5.3</v>
      </c>
      <c r="C16" s="33">
        <v>30.45</v>
      </c>
      <c r="D16" s="33">
        <v>71.349999999999994</v>
      </c>
      <c r="E16" s="33">
        <v>4.1399999999999997</v>
      </c>
      <c r="F16" s="33">
        <v>6.1</v>
      </c>
      <c r="G16" s="33">
        <v>0.15</v>
      </c>
      <c r="H16" s="33">
        <f t="shared" si="0"/>
        <v>117.49</v>
      </c>
    </row>
    <row r="17" spans="1:8" ht="12.75" customHeight="1" x14ac:dyDescent="0.15">
      <c r="A17" s="6" t="s">
        <v>172</v>
      </c>
      <c r="B17" s="33">
        <v>0</v>
      </c>
      <c r="C17" s="33">
        <v>0</v>
      </c>
      <c r="D17" s="33">
        <v>37.04</v>
      </c>
      <c r="E17" s="33">
        <v>34.94</v>
      </c>
      <c r="F17" s="33">
        <v>22.23</v>
      </c>
      <c r="G17" s="33">
        <v>3.5</v>
      </c>
      <c r="H17" s="33">
        <f t="shared" si="0"/>
        <v>97.71</v>
      </c>
    </row>
    <row r="18" spans="1:8" ht="12.75" customHeight="1" x14ac:dyDescent="0.15">
      <c r="A18" s="6" t="s">
        <v>191</v>
      </c>
      <c r="B18" s="33">
        <v>8.6</v>
      </c>
      <c r="C18" s="33">
        <v>0</v>
      </c>
      <c r="D18" s="33">
        <v>0</v>
      </c>
      <c r="E18" s="33">
        <v>0</v>
      </c>
      <c r="F18" s="33">
        <v>11.2</v>
      </c>
      <c r="G18" s="33">
        <v>0</v>
      </c>
      <c r="H18" s="33">
        <f t="shared" si="0"/>
        <v>19.799999999999997</v>
      </c>
    </row>
    <row r="19" spans="1:8" x14ac:dyDescent="0.15">
      <c r="A19" s="47" t="s">
        <v>209</v>
      </c>
      <c r="B19" s="33">
        <v>-22.46</v>
      </c>
      <c r="C19" s="33">
        <v>0</v>
      </c>
      <c r="D19" s="33">
        <v>-75.42</v>
      </c>
      <c r="E19" s="33">
        <v>0</v>
      </c>
      <c r="F19" s="33">
        <v>13.66</v>
      </c>
      <c r="G19" s="33">
        <v>0</v>
      </c>
      <c r="H19" s="33">
        <f t="shared" si="0"/>
        <v>-84.22</v>
      </c>
    </row>
    <row r="20" spans="1:8" ht="12.75" customHeight="1" x14ac:dyDescent="0.15">
      <c r="A20" s="26" t="s">
        <v>134</v>
      </c>
      <c r="B20" s="27">
        <f t="shared" ref="B20:H20" si="1">SUM(B7:B19)</f>
        <v>194.72478531158239</v>
      </c>
      <c r="C20" s="27">
        <f t="shared" si="1"/>
        <v>492.61</v>
      </c>
      <c r="D20" s="27">
        <f t="shared" si="1"/>
        <v>665.1400000000001</v>
      </c>
      <c r="E20" s="27">
        <f t="shared" si="1"/>
        <v>279.44</v>
      </c>
      <c r="F20" s="27">
        <f t="shared" si="1"/>
        <v>505.24</v>
      </c>
      <c r="G20" s="27">
        <f t="shared" si="1"/>
        <v>69.650000000000006</v>
      </c>
      <c r="H20" s="27">
        <f t="shared" si="1"/>
        <v>2206.8047853115827</v>
      </c>
    </row>
    <row r="21" spans="1:8" ht="12.75" customHeight="1" x14ac:dyDescent="0.15">
      <c r="A21" s="7" t="s">
        <v>174</v>
      </c>
    </row>
    <row r="22" spans="1:8" ht="12.75" customHeight="1" x14ac:dyDescent="0.15"/>
    <row r="23" spans="1:8" ht="12.75" customHeight="1" x14ac:dyDescent="0.2">
      <c r="A23" s="21" t="s">
        <v>157</v>
      </c>
    </row>
    <row r="24" spans="1:8" ht="15" customHeight="1" x14ac:dyDescent="0.15">
      <c r="A24" s="32" t="s">
        <v>192</v>
      </c>
    </row>
    <row r="25" spans="1:8" s="46" customFormat="1" ht="67" customHeight="1" x14ac:dyDescent="0.15">
      <c r="A25" s="64" t="s">
        <v>210</v>
      </c>
      <c r="B25" s="64"/>
      <c r="C25" s="64"/>
      <c r="D25" s="64"/>
      <c r="E25" s="64"/>
      <c r="F25" s="64"/>
      <c r="G25" s="64"/>
      <c r="H25" s="64"/>
    </row>
    <row r="26" spans="1:8" ht="12.75" customHeight="1" x14ac:dyDescent="0.15"/>
    <row r="27" spans="1:8" ht="12.75" customHeight="1" x14ac:dyDescent="0.15">
      <c r="A27" s="22"/>
      <c r="B27" s="22"/>
      <c r="C27" s="22"/>
      <c r="D27" s="22"/>
      <c r="E27" s="22"/>
      <c r="F27" s="22"/>
      <c r="G27" s="22"/>
      <c r="H27" s="22"/>
    </row>
    <row r="28" spans="1:8" ht="12.75" customHeight="1" x14ac:dyDescent="0.15">
      <c r="A28" s="22"/>
      <c r="B28" s="22"/>
      <c r="C28" s="22"/>
      <c r="D28" s="22"/>
      <c r="E28" s="22"/>
      <c r="F28" s="22"/>
      <c r="G28" s="22"/>
      <c r="H28" s="22"/>
    </row>
    <row r="29" spans="1:8" ht="12.75" customHeight="1" x14ac:dyDescent="0.15">
      <c r="A29" s="22"/>
      <c r="B29" s="22"/>
      <c r="C29" s="22"/>
      <c r="D29" s="22"/>
      <c r="E29" s="22"/>
      <c r="F29" s="22"/>
      <c r="G29" s="22"/>
      <c r="H29" s="22"/>
    </row>
    <row r="30" spans="1:8" ht="12.75" customHeight="1" x14ac:dyDescent="0.15">
      <c r="A30" s="22"/>
      <c r="B30" s="22"/>
      <c r="C30" s="22"/>
      <c r="D30" s="22"/>
      <c r="E30" s="22"/>
      <c r="F30" s="22"/>
      <c r="G30" s="22"/>
      <c r="H30" s="22"/>
    </row>
    <row r="31" spans="1:8" ht="12.75" customHeight="1" x14ac:dyDescent="0.15">
      <c r="A31" s="22"/>
      <c r="B31" s="22"/>
      <c r="C31" s="22"/>
      <c r="D31" s="22"/>
      <c r="E31" s="22"/>
      <c r="F31" s="22"/>
      <c r="G31" s="22"/>
      <c r="H31" s="22"/>
    </row>
    <row r="32" spans="1:8" ht="12.75" customHeight="1" x14ac:dyDescent="0.15">
      <c r="A32" s="22"/>
      <c r="B32" s="22"/>
      <c r="C32" s="22"/>
      <c r="D32" s="22"/>
      <c r="E32" s="22"/>
      <c r="F32" s="22"/>
      <c r="G32" s="22"/>
      <c r="H32" s="22"/>
    </row>
    <row r="33" spans="1:8" ht="12.75" customHeight="1" x14ac:dyDescent="0.15">
      <c r="A33" s="22"/>
      <c r="B33" s="22"/>
      <c r="C33" s="22"/>
      <c r="D33" s="22"/>
      <c r="E33" s="22"/>
      <c r="F33" s="22"/>
      <c r="G33" s="22"/>
      <c r="H33" s="22"/>
    </row>
    <row r="34" spans="1:8" ht="12.75" customHeight="1" x14ac:dyDescent="0.15">
      <c r="A34" s="22"/>
      <c r="B34" s="22"/>
      <c r="C34" s="22"/>
      <c r="D34" s="22"/>
      <c r="E34" s="22"/>
      <c r="F34" s="22"/>
      <c r="G34" s="22"/>
      <c r="H34" s="22"/>
    </row>
    <row r="35" spans="1:8" ht="12.75" customHeight="1" x14ac:dyDescent="0.15"/>
    <row r="36" spans="1:8" ht="12.75" customHeight="1" x14ac:dyDescent="0.15"/>
    <row r="37" spans="1:8" ht="12.75" customHeight="1" x14ac:dyDescent="0.15"/>
    <row r="38" spans="1:8" ht="12.75" customHeight="1" x14ac:dyDescent="0.15"/>
    <row r="39" spans="1:8" ht="12.75" customHeight="1" x14ac:dyDescent="0.15"/>
    <row r="40" spans="1:8" ht="12.75" customHeight="1" x14ac:dyDescent="0.15"/>
    <row r="41" spans="1:8" ht="12.75" customHeight="1" x14ac:dyDescent="0.15"/>
    <row r="42" spans="1:8" ht="12.75" customHeight="1" x14ac:dyDescent="0.15"/>
    <row r="43" spans="1:8" ht="12.75" customHeight="1" x14ac:dyDescent="0.15"/>
    <row r="44" spans="1:8" ht="12.75" customHeight="1" x14ac:dyDescent="0.15"/>
    <row r="45" spans="1:8" ht="12.75" customHeight="1" x14ac:dyDescent="0.15"/>
    <row r="46" spans="1:8" ht="12.75" customHeight="1" x14ac:dyDescent="0.15"/>
    <row r="47" spans="1:8" ht="12.75" customHeight="1" x14ac:dyDescent="0.15"/>
    <row r="48" spans="1: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4">
    <mergeCell ref="B5:C5"/>
    <mergeCell ref="D5:E5"/>
    <mergeCell ref="F5:G5"/>
    <mergeCell ref="A25:H25"/>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lpstr>'1. Strumenti'!Print_Area_0</vt:lpstr>
      <vt:lpstr>'2. Risorse'!Print_Area_0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2021-03-31T22:13:09Z</dcterms:created>
  <dcterms:modified xsi:type="dcterms:W3CDTF">2021-12-08T19:31:10Z</dcterms:modified>
</cp:coreProperties>
</file>